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gadimlg\Documents\Zandspruit RS Container Project\"/>
    </mc:Choice>
  </mc:AlternateContent>
  <xr:revisionPtr revIDLastSave="0" documentId="8_{1D0361B1-B9FA-42B4-B4C7-6EE7FB88D4F8}" xr6:coauthVersionLast="47" xr6:coauthVersionMax="47" xr10:uidLastSave="{00000000-0000-0000-0000-000000000000}"/>
  <bookViews>
    <workbookView xWindow="-110" yWindow="-110" windowWidth="19420" windowHeight="10300" tabRatio="904" activeTab="1" xr2:uid="{00000000-000D-0000-FFFF-FFFF00000000}"/>
  </bookViews>
  <sheets>
    <sheet name="Cover Sheet" sheetId="28" r:id="rId1"/>
    <sheet name="Preambles" sheetId="29" r:id="rId2"/>
    <sheet name="Bill 1 - P&amp;G's" sheetId="32" r:id="rId3"/>
    <sheet name="Bill 2 - Civil Works" sheetId="25" r:id="rId4"/>
    <sheet name="Bill 3 - Equipment Container " sheetId="34" r:id="rId5"/>
    <sheet name="Summary" sheetId="3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#N/A</definedName>
    <definedName name="\b">[1]DCF!#REF!</definedName>
    <definedName name="\c">[1]DCF!#REF!</definedName>
    <definedName name="\d">#N/A</definedName>
    <definedName name="\e">[1]DCF!#REF!</definedName>
    <definedName name="\f">[1]DCF!#REF!</definedName>
    <definedName name="\g">[1]DCF!#REF!</definedName>
    <definedName name="\h">[1]DCF!#REF!</definedName>
    <definedName name="\i">[1]DCF!#REF!</definedName>
    <definedName name="______CXX1">'[2]1'!$F$175:$F$182</definedName>
    <definedName name="______CXX2">'[2]2'!$F$175:$F$182</definedName>
    <definedName name="______CXX3">'[2]3'!$F$175:$F$182</definedName>
    <definedName name="______CXX4">'[2]4'!$F$175:$F$182</definedName>
    <definedName name="______CXX5">'[2]5'!$F$175:$F$182</definedName>
    <definedName name="______CXX6">'[2]6'!$F$175:$F$182</definedName>
    <definedName name="______CXX7">'[2]7'!$F$175:$F$182</definedName>
    <definedName name="______CXX8">'[2]8'!$F$175:$F$182</definedName>
    <definedName name="______CXX9">'[2]9'!$F$175:$F$182</definedName>
    <definedName name="______EXX1">'[2]1'!$F$129:$F$168</definedName>
    <definedName name="______EXX2">'[2]2'!$F$129:$F$168</definedName>
    <definedName name="______EXX3">'[2]3'!$F$129:$F$168</definedName>
    <definedName name="______EXX4">'[2]4'!$F$129:$F$168</definedName>
    <definedName name="______EXX5">'[2]5'!$F$129:$F$168</definedName>
    <definedName name="______EXX6">'[2]6'!$F$129:$F$168</definedName>
    <definedName name="______EXX7">'[2]7'!$F$129:$F$168</definedName>
    <definedName name="______EXX8">'[2]8'!$F$129:$F$168</definedName>
    <definedName name="______EXX9">'[2]9'!$F$129:$F$168</definedName>
    <definedName name="______MXX1">'[2]1'!$F$13:$F$64</definedName>
    <definedName name="______MXX2">'[2]2'!$F$13:$F$64</definedName>
    <definedName name="______MXX3">'[2]3'!$F$13:$F$64</definedName>
    <definedName name="______MXX4">'[2]4'!$F$13:$F$64</definedName>
    <definedName name="______MXX5">'[2]5'!$F$13:$F$64</definedName>
    <definedName name="______MXX6">'[2]6'!$F$13:$F$64</definedName>
    <definedName name="______MXX7">'[2]7'!$F$13:$F$64</definedName>
    <definedName name="______MXX8">'[2]8'!$F$13:$F$64</definedName>
    <definedName name="______MXX9">'[2]9'!$F$13:$F$64</definedName>
    <definedName name="______SXX1">'[2]1'!$F$71:$F$122</definedName>
    <definedName name="______SXX2">'[2]2'!$F$71:$F$122</definedName>
    <definedName name="______SXX3">'[2]3'!$F$71:$F$122</definedName>
    <definedName name="______SXX4">'[2]4'!$F$71:$F$122</definedName>
    <definedName name="______SXX5">'[2]5'!$F$71:$F$122</definedName>
    <definedName name="______SXX6">'[2]6'!$F$71:$F$122</definedName>
    <definedName name="______SXX7">'[2]7'!$F$71:$F$122</definedName>
    <definedName name="______SXX8">'[2]8'!$F$71:$F$122</definedName>
    <definedName name="______SXX9">'[2]9'!$F$71:$F$122</definedName>
    <definedName name="_____CXX1">'[2]1'!$F$175:$F$182</definedName>
    <definedName name="_____CXX2">'[2]2'!$F$175:$F$182</definedName>
    <definedName name="_____CXX3">'[2]3'!$F$175:$F$182</definedName>
    <definedName name="_____CXX4">'[2]4'!$F$175:$F$182</definedName>
    <definedName name="_____CXX5">'[2]5'!$F$175:$F$182</definedName>
    <definedName name="_____CXX6">'[2]6'!$F$175:$F$182</definedName>
    <definedName name="_____CXX7">'[2]7'!$F$175:$F$182</definedName>
    <definedName name="_____CXX8">'[2]8'!$F$175:$F$182</definedName>
    <definedName name="_____CXX9">'[2]9'!$F$175:$F$182</definedName>
    <definedName name="_____EXX1">'[2]1'!$F$129:$F$168</definedName>
    <definedName name="_____EXX2">'[2]2'!$F$129:$F$168</definedName>
    <definedName name="_____EXX3">'[2]3'!$F$129:$F$168</definedName>
    <definedName name="_____EXX4">'[2]4'!$F$129:$F$168</definedName>
    <definedName name="_____EXX5">'[2]5'!$F$129:$F$168</definedName>
    <definedName name="_____EXX6">'[2]6'!$F$129:$F$168</definedName>
    <definedName name="_____EXX7">'[2]7'!$F$129:$F$168</definedName>
    <definedName name="_____EXX8">'[2]8'!$F$129:$F$168</definedName>
    <definedName name="_____EXX9">'[2]9'!$F$129:$F$168</definedName>
    <definedName name="_____MXX1">'[2]1'!$F$13:$F$64</definedName>
    <definedName name="_____MXX2">'[2]2'!$F$13:$F$64</definedName>
    <definedName name="_____MXX3">'[2]3'!$F$13:$F$64</definedName>
    <definedName name="_____MXX4">'[2]4'!$F$13:$F$64</definedName>
    <definedName name="_____MXX5">'[2]5'!$F$13:$F$64</definedName>
    <definedName name="_____MXX6">'[2]6'!$F$13:$F$64</definedName>
    <definedName name="_____MXX7">'[2]7'!$F$13:$F$64</definedName>
    <definedName name="_____MXX8">'[2]8'!$F$13:$F$64</definedName>
    <definedName name="_____MXX9">'[2]9'!$F$13:$F$64</definedName>
    <definedName name="_____SXX1">'[2]1'!$F$71:$F$122</definedName>
    <definedName name="_____SXX2">'[2]2'!$F$71:$F$122</definedName>
    <definedName name="_____SXX3">'[2]3'!$F$71:$F$122</definedName>
    <definedName name="_____SXX4">'[2]4'!$F$71:$F$122</definedName>
    <definedName name="_____SXX5">'[2]5'!$F$71:$F$122</definedName>
    <definedName name="_____SXX6">'[2]6'!$F$71:$F$122</definedName>
    <definedName name="_____SXX7">'[2]7'!$F$71:$F$122</definedName>
    <definedName name="_____SXX8">'[2]8'!$F$71:$F$122</definedName>
    <definedName name="_____SXX9">'[2]9'!$F$71:$F$122</definedName>
    <definedName name="____CXX1">'[2]1'!$F$175:$F$182</definedName>
    <definedName name="____CXX2">'[2]2'!$F$175:$F$182</definedName>
    <definedName name="____CXX3">'[2]3'!$F$175:$F$182</definedName>
    <definedName name="____CXX4">'[2]4'!$F$175:$F$182</definedName>
    <definedName name="____CXX5">'[2]5'!$F$175:$F$182</definedName>
    <definedName name="____CXX6">'[2]6'!$F$175:$F$182</definedName>
    <definedName name="____CXX7">'[2]7'!$F$175:$F$182</definedName>
    <definedName name="____CXX8">'[2]8'!$F$175:$F$182</definedName>
    <definedName name="____CXX9">'[2]9'!$F$175:$F$182</definedName>
    <definedName name="____EXX1">'[2]1'!$F$129:$F$168</definedName>
    <definedName name="____EXX2">'[2]2'!$F$129:$F$168</definedName>
    <definedName name="____EXX3">'[2]3'!$F$129:$F$168</definedName>
    <definedName name="____EXX4">'[2]4'!$F$129:$F$168</definedName>
    <definedName name="____EXX5">'[2]5'!$F$129:$F$168</definedName>
    <definedName name="____EXX6">'[2]6'!$F$129:$F$168</definedName>
    <definedName name="____EXX7">'[2]7'!$F$129:$F$168</definedName>
    <definedName name="____EXX8">'[2]8'!$F$129:$F$168</definedName>
    <definedName name="____EXX9">'[2]9'!$F$129:$F$168</definedName>
    <definedName name="____MXX1">'[2]1'!$F$13:$F$64</definedName>
    <definedName name="____MXX2">'[2]2'!$F$13:$F$64</definedName>
    <definedName name="____MXX3">'[2]3'!$F$13:$F$64</definedName>
    <definedName name="____MXX4">'[2]4'!$F$13:$F$64</definedName>
    <definedName name="____MXX5">'[2]5'!$F$13:$F$64</definedName>
    <definedName name="____MXX6">'[2]6'!$F$13:$F$64</definedName>
    <definedName name="____MXX7">'[2]7'!$F$13:$F$64</definedName>
    <definedName name="____MXX8">'[2]8'!$F$13:$F$64</definedName>
    <definedName name="____MXX9">'[2]9'!$F$13:$F$64</definedName>
    <definedName name="____SXX1">'[2]1'!$F$71:$F$122</definedName>
    <definedName name="____SXX2">'[2]2'!$F$71:$F$122</definedName>
    <definedName name="____SXX3">'[2]3'!$F$71:$F$122</definedName>
    <definedName name="____SXX4">'[2]4'!$F$71:$F$122</definedName>
    <definedName name="____SXX5">'[2]5'!$F$71:$F$122</definedName>
    <definedName name="____SXX6">'[2]6'!$F$71:$F$122</definedName>
    <definedName name="____SXX7">'[2]7'!$F$71:$F$122</definedName>
    <definedName name="____SXX8">'[2]8'!$F$71:$F$122</definedName>
    <definedName name="____SXX9">'[2]9'!$F$71:$F$122</definedName>
    <definedName name="___CXX1">'[2]1'!$F$175:$F$182</definedName>
    <definedName name="___CXX2">'[2]2'!$F$175:$F$182</definedName>
    <definedName name="___CXX3">'[2]3'!$F$175:$F$182</definedName>
    <definedName name="___CXX4">'[2]4'!$F$175:$F$182</definedName>
    <definedName name="___CXX5">'[2]5'!$F$175:$F$182</definedName>
    <definedName name="___CXX6">'[2]6'!$F$175:$F$182</definedName>
    <definedName name="___CXX7">'[2]7'!$F$175:$F$182</definedName>
    <definedName name="___CXX8">'[2]8'!$F$175:$F$182</definedName>
    <definedName name="___CXX9">'[2]9'!$F$175:$F$182</definedName>
    <definedName name="___EXX1">'[2]1'!$F$129:$F$168</definedName>
    <definedName name="___EXX2">'[2]2'!$F$129:$F$168</definedName>
    <definedName name="___EXX3">'[2]3'!$F$129:$F$168</definedName>
    <definedName name="___EXX4">'[2]4'!$F$129:$F$168</definedName>
    <definedName name="___EXX5">'[2]5'!$F$129:$F$168</definedName>
    <definedName name="___EXX6">'[2]6'!$F$129:$F$168</definedName>
    <definedName name="___EXX7">'[2]7'!$F$129:$F$168</definedName>
    <definedName name="___EXX8">'[2]8'!$F$129:$F$168</definedName>
    <definedName name="___EXX9">'[2]9'!$F$129:$F$168</definedName>
    <definedName name="___MXX1">'[2]1'!$F$13:$F$64</definedName>
    <definedName name="___MXX2">'[2]2'!$F$13:$F$64</definedName>
    <definedName name="___MXX3">'[2]3'!$F$13:$F$64</definedName>
    <definedName name="___MXX4">'[2]4'!$F$13:$F$64</definedName>
    <definedName name="___MXX5">'[2]5'!$F$13:$F$64</definedName>
    <definedName name="___MXX6">'[2]6'!$F$13:$F$64</definedName>
    <definedName name="___MXX7">'[2]7'!$F$13:$F$64</definedName>
    <definedName name="___MXX8">'[2]8'!$F$13:$F$64</definedName>
    <definedName name="___MXX9">'[2]9'!$F$13:$F$64</definedName>
    <definedName name="___SXX1">'[2]1'!$F$71:$F$122</definedName>
    <definedName name="___SXX2">'[2]2'!$F$71:$F$122</definedName>
    <definedName name="___SXX3">'[2]3'!$F$71:$F$122</definedName>
    <definedName name="___SXX4">'[2]4'!$F$71:$F$122</definedName>
    <definedName name="___SXX5">'[2]5'!$F$71:$F$122</definedName>
    <definedName name="___SXX6">'[2]6'!$F$71:$F$122</definedName>
    <definedName name="___SXX7">'[2]7'!$F$71:$F$122</definedName>
    <definedName name="___SXX8">'[2]8'!$F$71:$F$122</definedName>
    <definedName name="___SXX9">'[2]9'!$F$71:$F$122</definedName>
    <definedName name="__CXX1">'[2]1'!$F$175:$F$182</definedName>
    <definedName name="__CXX2">'[2]2'!$F$175:$F$182</definedName>
    <definedName name="__CXX3">'[2]3'!$F$175:$F$182</definedName>
    <definedName name="__CXX4">'[2]4'!$F$175:$F$182</definedName>
    <definedName name="__CXX5">'[2]5'!$F$175:$F$182</definedName>
    <definedName name="__CXX6">'[2]6'!$F$175:$F$182</definedName>
    <definedName name="__CXX7">'[2]7'!$F$175:$F$182</definedName>
    <definedName name="__CXX8">'[2]8'!$F$175:$F$182</definedName>
    <definedName name="__CXX9">'[2]9'!$F$175:$F$182</definedName>
    <definedName name="__EXX1">'[2]1'!$F$129:$F$168</definedName>
    <definedName name="__EXX2">'[2]2'!$F$129:$F$168</definedName>
    <definedName name="__EXX3">'[2]3'!$F$129:$F$168</definedName>
    <definedName name="__EXX4">'[2]4'!$F$129:$F$168</definedName>
    <definedName name="__EXX5">'[2]5'!$F$129:$F$168</definedName>
    <definedName name="__EXX6">'[2]6'!$F$129:$F$168</definedName>
    <definedName name="__EXX7">'[2]7'!$F$129:$F$168</definedName>
    <definedName name="__EXX8">'[2]8'!$F$129:$F$168</definedName>
    <definedName name="__EXX9">'[2]9'!$F$129:$F$168</definedName>
    <definedName name="__MXX1">'[2]1'!$F$13:$F$64</definedName>
    <definedName name="__MXX2">'[2]2'!$F$13:$F$64</definedName>
    <definedName name="__MXX3">'[2]3'!$F$13:$F$64</definedName>
    <definedName name="__MXX4">'[2]4'!$F$13:$F$64</definedName>
    <definedName name="__MXX5">'[2]5'!$F$13:$F$64</definedName>
    <definedName name="__MXX6">'[2]6'!$F$13:$F$64</definedName>
    <definedName name="__MXX7">'[2]7'!$F$13:$F$64</definedName>
    <definedName name="__MXX8">'[2]8'!$F$13:$F$64</definedName>
    <definedName name="__MXX9">'[2]9'!$F$13:$F$64</definedName>
    <definedName name="__SXX1">'[2]1'!$F$71:$F$122</definedName>
    <definedName name="__SXX2">'[2]2'!$F$71:$F$122</definedName>
    <definedName name="__SXX3">'[2]3'!$F$71:$F$122</definedName>
    <definedName name="__SXX4">'[2]4'!$F$71:$F$122</definedName>
    <definedName name="__SXX5">'[2]5'!$F$71:$F$122</definedName>
    <definedName name="__SXX6">'[2]6'!$F$71:$F$122</definedName>
    <definedName name="__SXX7">'[2]7'!$F$71:$F$122</definedName>
    <definedName name="__SXX8">'[2]8'!$F$71:$F$122</definedName>
    <definedName name="__SXX9">'[2]9'!$F$71:$F$122</definedName>
    <definedName name="_18_0">[3]DCF!#REF!</definedName>
    <definedName name="_2_">[4]DCF!#REF!</definedName>
    <definedName name="_27L">[3]DCF!#REF!</definedName>
    <definedName name="_36P_0Print_Area">[3]DCF!#REF!</definedName>
    <definedName name="_4_">[4]DCF!#REF!</definedName>
    <definedName name="_6L">[4]DCF!#REF!</definedName>
    <definedName name="_8P__Print_Area">[4]DCF!#REF!</definedName>
    <definedName name="_9_">[3]DCF!#REF!</definedName>
    <definedName name="_C8">#REF!</definedName>
    <definedName name="_CXX1">'[2]1'!$F$175:$F$182</definedName>
    <definedName name="_CXX2">'[2]2'!$F$175:$F$182</definedName>
    <definedName name="_CXX3">'[2]3'!$F$175:$F$182</definedName>
    <definedName name="_CXX4">'[2]4'!$F$175:$F$182</definedName>
    <definedName name="_CXX5">'[2]5'!$F$175:$F$182</definedName>
    <definedName name="_CXX6">'[2]6'!$F$175:$F$182</definedName>
    <definedName name="_CXX7">'[2]7'!$F$175:$F$182</definedName>
    <definedName name="_CXX8">'[2]8'!$F$175:$F$182</definedName>
    <definedName name="_CXX9">'[2]9'!$F$175:$F$182</definedName>
    <definedName name="_EXX1">'[2]1'!$F$129:$F$168</definedName>
    <definedName name="_EXX2">'[2]2'!$F$129:$F$168</definedName>
    <definedName name="_EXX3">'[2]3'!$F$129:$F$168</definedName>
    <definedName name="_EXX4">'[2]4'!$F$129:$F$168</definedName>
    <definedName name="_EXX5">'[2]5'!$F$129:$F$168</definedName>
    <definedName name="_EXX6">'[2]6'!$F$129:$F$168</definedName>
    <definedName name="_EXX7">'[2]7'!$F$129:$F$168</definedName>
    <definedName name="_EXX8">'[2]8'!$F$129:$F$168</definedName>
    <definedName name="_EXX9">'[2]9'!$F$129:$F$168</definedName>
    <definedName name="_J">[1]DCF!#REF!</definedName>
    <definedName name="_MXX1">'[2]1'!$F$13:$F$64</definedName>
    <definedName name="_MXX2">'[2]2'!$F$13:$F$64</definedName>
    <definedName name="_MXX3">'[2]3'!$F$13:$F$64</definedName>
    <definedName name="_MXX4">'[2]4'!$F$13:$F$64</definedName>
    <definedName name="_MXX5">'[2]5'!$F$13:$F$64</definedName>
    <definedName name="_MXX6">'[2]6'!$F$13:$F$64</definedName>
    <definedName name="_MXX7">'[2]7'!$F$13:$F$64</definedName>
    <definedName name="_MXX8">'[2]8'!$F$13:$F$64</definedName>
    <definedName name="_MXX9">'[2]9'!$F$13:$F$64</definedName>
    <definedName name="_Order1" hidden="1">255</definedName>
    <definedName name="_SXX1">'[2]1'!$F$71:$F$122</definedName>
    <definedName name="_SXX2">'[2]2'!$F$71:$F$122</definedName>
    <definedName name="_SXX3">'[2]3'!$F$71:$F$122</definedName>
    <definedName name="_SXX4">'[2]4'!$F$71:$F$122</definedName>
    <definedName name="_SXX5">'[2]5'!$F$71:$F$122</definedName>
    <definedName name="_SXX6">'[2]6'!$F$71:$F$122</definedName>
    <definedName name="_SXX7">'[2]7'!$F$71:$F$122</definedName>
    <definedName name="_SXX8">'[2]8'!$F$71:$F$122</definedName>
    <definedName name="_SXX9">'[2]9'!$F$71:$F$122</definedName>
    <definedName name="_Z">#REF!</definedName>
    <definedName name="A">#REF!</definedName>
    <definedName name="ACwvu.all." localSheetId="2" hidden="1">#REF!</definedName>
    <definedName name="ACwvu.all." localSheetId="4" hidden="1">#REF!</definedName>
    <definedName name="ACwvu.all." localSheetId="5" hidden="1">#REF!</definedName>
    <definedName name="ACwvu.all." hidden="1">#REF!</definedName>
    <definedName name="ACwvu.prices." localSheetId="2" hidden="1">#REF!</definedName>
    <definedName name="ACwvu.prices." localSheetId="4" hidden="1">#REF!</definedName>
    <definedName name="ACwvu.prices." localSheetId="5" hidden="1">#REF!</definedName>
    <definedName name="ACwvu.prices." hidden="1">#REF!</definedName>
    <definedName name="ACwvu.summary." localSheetId="2" hidden="1">#REF!</definedName>
    <definedName name="ACwvu.summary." localSheetId="4" hidden="1">#REF!</definedName>
    <definedName name="ACwvu.summary." localSheetId="5" hidden="1">#REF!</definedName>
    <definedName name="ACwvu.summary." hidden="1">#REF!</definedName>
    <definedName name="b">'[5]2001'!$A$8:$B$16</definedName>
    <definedName name="BPL">[6]Re!$D$293:$D$314</definedName>
    <definedName name="CCC" localSheetId="2">#REF!</definedName>
    <definedName name="CCC" localSheetId="4">#REF!</definedName>
    <definedName name="CCC" localSheetId="5">#REF!</definedName>
    <definedName name="CCC">#REF!</definedName>
    <definedName name="Clear_CAST_Price_Summary" localSheetId="2">'Bill 1 - P&amp;G''s'!Clear_CAST_Price_Summary</definedName>
    <definedName name="Clear_CAST_Price_Summary" localSheetId="4">'Bill 3 - Equipment Container '!Clear_CAST_Price_Summary</definedName>
    <definedName name="Clear_CAST_Price_Summary" localSheetId="0">'Cover Sheet'!Clear_CAST_Price_Summary</definedName>
    <definedName name="Clear_CAST_Price_Summary" localSheetId="1">Preambles!Clear_CAST_Price_Summary</definedName>
    <definedName name="Clear_CAST_Price_Summary" localSheetId="5">Summary!Clear_CAST_Price_Summary</definedName>
    <definedName name="Clear_CAST_Price_Summary">[0]!Clear_CAST_Price_Summary</definedName>
    <definedName name="CR" localSheetId="2">#REF!</definedName>
    <definedName name="CR" localSheetId="4">#REF!</definedName>
    <definedName name="CR" localSheetId="0">#REF!</definedName>
    <definedName name="CR" localSheetId="1">#REF!</definedName>
    <definedName name="CR" localSheetId="5">#REF!</definedName>
    <definedName name="CR">#REF!</definedName>
    <definedName name="Cwvu.summary." localSheetId="4" hidden="1">#REF!</definedName>
    <definedName name="Cwvu.summary." localSheetId="5" hidden="1">#REF!</definedName>
    <definedName name="Cwvu.summary." hidden="1">#REF!</definedName>
    <definedName name="CXV" localSheetId="4">#REF!</definedName>
    <definedName name="CXV" localSheetId="5">#REF!</definedName>
    <definedName name="CXV">#REF!</definedName>
    <definedName name="CXXX">'[2]10'!$F$175:$F$182</definedName>
    <definedName name="data" localSheetId="2">#REF!</definedName>
    <definedName name="data" localSheetId="4">#REF!</definedName>
    <definedName name="data" localSheetId="5">#REF!</definedName>
    <definedName name="data">#REF!</definedName>
    <definedName name="DATA1">'[7]Unit 1'!$I$18:$P$37,'[7]Unit 1'!$I$41:$P$60,'[7]Unit 1'!$I$64:$P$83,'[7]Unit 1'!$I$87:$P$106,'[7]Unit 1'!$I$110:$P$135,'[7]Unit 1'!$I$139:$P$158,'[7]Unit 1'!$I$162:$P$181</definedName>
    <definedName name="DATA10">'[7]Unit 5'!$I$274:$P$293,'[7]Unit 5'!$I$298:$O$298,'[7]Unit 5'!$P$298:$P$312,'[7]Unit 5'!$I$298:$P$477,'[7]Unit 5'!$I$481:$P$500,'[7]Unit 5'!$I$504:$P$871,'[7]Unit 5'!$I$875:$P$888</definedName>
    <definedName name="DATA11">'[7]Unit 6'!$I$18:$P$37,'[7]Unit 6'!$I$41:$P$60,'[7]Unit 6'!$I$64:$P$83,'[7]Unit 6'!$I$87:$P$106,'[7]Unit 6'!$I$110:$P$135,'[7]Unit 6'!$I$139:$K$139,'[7]Unit 6'!$K$139:$P$158,'[7]Unit 6'!$I$139:$P$158,'[7]Unit 6'!$I$162:$N$162,'[7]Unit 6'!$P$163,'[7]Unit 6'!$I$162:$P$181</definedName>
    <definedName name="DATA12">'[7]Unit 6'!$I$274:$P$293,'[7]Unit 6'!$I$298:$P$477,'[7]Unit 6'!$I$481:$P$500,'[7]Unit 6'!$I$504:$P$871,'[7]Unit 6'!$I$875:$P$888</definedName>
    <definedName name="DATA13">'[7]Common Plant'!$I$18:$P$37,'[7]Common Plant'!$I$41:$P$60,'[7]Common Plant'!$I$64:$P$83,'[7]Common Plant'!$I$87:$P$106,'[7]Common Plant'!$I$110:$P$135,'[7]Common Plant'!$I$139:$P$158,'[7]Common Plant'!$I$162:$P$181,'[7]Common Plant'!$I$185:$P$210</definedName>
    <definedName name="DATA14">'[7]Common Plant'!$I$214:$P$237,'[7]Common Plant'!$I$241:$P$270,'[7]Common Plant'!$I$274:$P$293,'[7]Common Plant'!$I$298:$P$477,'[7]Common Plant'!$I$481:$P$500,'[7]Common Plant'!$I$504:$P$871,'[7]Common Plant'!$I$875:$P$888</definedName>
    <definedName name="DATA2">'[7]Unit 1'!$I$185:$P$210,'[7]Unit 1'!$I$214:$P$237,'[7]Unit 1'!$I$241:$P$270,'[7]Unit 1'!$I$274:$P$293,'[7]Unit 1'!$I$298:$P$477,'[7]Unit 1'!$I$481:$P$500,'[7]Unit 1'!$I$504:$P$871,'[7]Unit 1'!$I$875:$P$888</definedName>
    <definedName name="DATA3">'[7]Unit 2'!$I$18:$P$37,'[7]Unit 2'!$I$41:$P$60,'[7]Unit 2'!$I$64:$P$83,'[7]Unit 2'!$I$87:$P$106,'[7]Unit 2'!$I$110:$P$135,'[7]Unit 2'!$I$139:$P$158,'[7]Unit 2'!$I$162:$P$181,'[7]Unit 2'!$I$185:$P$210,'[7]Unit 2'!$I$214:$P$237,'[7]Unit 2'!$I$241:$P$270</definedName>
    <definedName name="DATA4">'[7]Unit 2'!$I$274:$P$293,'[7]Unit 2'!$I$298:$P$477,'[7]Unit 2'!$I$481:$P$500,'[7]Unit 2'!$I$504:$P$871,'[7]Unit 2'!$I$875:$P$888</definedName>
    <definedName name="DATA5">'[7]Unit 3'!$I$18:$P$37,'[7]Unit 3'!$I$41:$P$60,'[7]Unit 3'!$I$64:$P$83,'[7]Unit 3'!$I$87:$P$106,'[7]Unit 3'!$I$110:$P$135,'[7]Unit 3'!$I$139:$P$158,'[7]Unit 3'!$I$162:$P$181,'[7]Unit 3'!$I$185:$P$210,'[7]Unit 3'!$I$214:$P$237,'[7]Unit 3'!$I$241:$P$270</definedName>
    <definedName name="DATA6">'[7]Unit 3'!$I$274:$P$293,'[7]Unit 3'!$I$298:$P$477,'[7]Unit 3'!$I$481:$P$500,'[7]Unit 3'!$I$504:$P$871,'[7]Unit 3'!$I$875:$P$888</definedName>
    <definedName name="DATA7">'[7]Unit 4'!$I$18:$P$37,'[7]Unit 4'!$I$41:$P$60,'[7]Unit 4'!$I$64:$P$83,'[7]Unit 4'!$I$87:$P$106,'[7]Unit 4'!$I$110:$P$135,'[7]Unit 4'!$I$139:$P$158,'[7]Unit 4'!$I$162:$P$181,'[7]Unit 4'!$I$185:$P$210,'[7]Unit 4'!$I$214:$P$237,'[7]Unit 4'!$I$241:$P$270</definedName>
    <definedName name="DATA8">'[7]Unit 4'!$I$274:$P$293,'[7]Unit 4'!$I$298:$P$477,'[7]Unit 4'!$I$481:$P$500,'[7]Unit 4'!$I$504:$P$871,'[7]Unit 4'!$I$875:$P$888</definedName>
    <definedName name="DATA9">'[7]Unit 5'!$I$18:$P$37,'[7]Unit 5'!$I$41:$P$60,'[7]Unit 5'!$I$64:$P$83,'[7]Unit 5'!$I$87:$P$106,'[7]Unit 5'!$I$110:$P$135,'[7]Unit 5'!$I$139:$P$158,'[7]Unit 5'!$I$162:$P$181,'[7]Unit 5'!$I$185:$P$210,'[7]Unit 5'!$I$214:$P$237,'[7]Unit 5'!$I$241:$P$270</definedName>
    <definedName name="Dls">[2]Ein!$C$1143:$C$1162</definedName>
    <definedName name="Down_Payment">#REF!</definedName>
    <definedName name="DUC" localSheetId="2">#REF!</definedName>
    <definedName name="DUC" localSheetId="4">#REF!</definedName>
    <definedName name="DUC" localSheetId="5">#REF!</definedName>
    <definedName name="DUC">#REF!</definedName>
    <definedName name="EEE" localSheetId="2">[2]E!#REF!</definedName>
    <definedName name="EEE" localSheetId="4">[2]E!#REF!</definedName>
    <definedName name="EEE" localSheetId="5">[2]E!#REF!</definedName>
    <definedName name="EEE">[2]E!#REF!</definedName>
    <definedName name="ELC" localSheetId="2">[8]Qm!#REF!</definedName>
    <definedName name="ELC" localSheetId="4">[8]Qm!#REF!</definedName>
    <definedName name="ELC" localSheetId="0">[8]Qm!#REF!</definedName>
    <definedName name="ELC" localSheetId="1">[8]Qm!#REF!</definedName>
    <definedName name="ELC" localSheetId="5">[8]Qm!#REF!</definedName>
    <definedName name="ELC">[8]Qm!#REF!</definedName>
    <definedName name="ELE" localSheetId="2">[8]Qm!#REF!</definedName>
    <definedName name="ELE" localSheetId="0">[8]Qm!#REF!</definedName>
    <definedName name="ELE" localSheetId="1">[8]Qm!#REF!</definedName>
    <definedName name="ELE" localSheetId="5">[8]Qm!#REF!</definedName>
    <definedName name="ELE">[8]Qm!#REF!</definedName>
    <definedName name="ELM" localSheetId="5">[8]Qm!#REF!</definedName>
    <definedName name="ELM">[8]Qm!#REF!</definedName>
    <definedName name="ELS" localSheetId="5">[8]Qm!#REF!</definedName>
    <definedName name="ELS">[8]Qm!#REF!</definedName>
    <definedName name="END_of_PRICE_FIX_SUMMARY" localSheetId="2">#REF!</definedName>
    <definedName name="END_of_PRICE_FIX_SUMMARY" localSheetId="4">#REF!</definedName>
    <definedName name="END_of_PRICE_FIX_SUMMARY" localSheetId="5">#REF!</definedName>
    <definedName name="END_of_PRICE_FIX_SUMMARY">#REF!</definedName>
    <definedName name="Ennd" localSheetId="4">#REF!</definedName>
    <definedName name="Ennd" localSheetId="5">#REF!</definedName>
    <definedName name="Ennd">#REF!</definedName>
    <definedName name="ER" localSheetId="4">#REF!</definedName>
    <definedName name="ER" localSheetId="5">#REF!</definedName>
    <definedName name="ER">#REF!</definedName>
    <definedName name="EUR">'[9]Cover SHT'!$B$2</definedName>
    <definedName name="Export_Tender" localSheetId="2">#REF!</definedName>
    <definedName name="Export_Tender" localSheetId="4">#REF!</definedName>
    <definedName name="Export_Tender" localSheetId="5">#REF!</definedName>
    <definedName name="Export_Tender">#REF!</definedName>
    <definedName name="EXXX">'[2]10'!$F$129:$F$168</definedName>
    <definedName name="fakt" localSheetId="2">[10]Activities!#REF!</definedName>
    <definedName name="fakt" localSheetId="4">[10]Activities!#REF!</definedName>
    <definedName name="fakt" localSheetId="5">[10]Activities!#REF!</definedName>
    <definedName name="fakt">[10]Activities!#REF!</definedName>
    <definedName name="Fees" localSheetId="2">SUM(#REF!)</definedName>
    <definedName name="Fees" localSheetId="5">SUM(#REF!)</definedName>
    <definedName name="Fees">SUM(#REF!)</definedName>
    <definedName name="g">[3]DCF!#REF!</definedName>
    <definedName name="GBP">'[9]Cover SHT'!$B$1</definedName>
    <definedName name="GENERAL" localSheetId="2">#REF!</definedName>
    <definedName name="GENERAL" localSheetId="4">#REF!</definedName>
    <definedName name="GENERAL" localSheetId="5">#REF!</definedName>
    <definedName name="GENERAL">#REF!</definedName>
    <definedName name="GENERAL_SETTINGS_AND_CONVEYOR__INFORMATION" localSheetId="4">#REF!</definedName>
    <definedName name="GENERAL_SETTINGS_AND_CONVEYOR__INFORMATION" localSheetId="5">#REF!</definedName>
    <definedName name="GENERAL_SETTINGS_AND_CONVEYOR__INFORMATION">#REF!</definedName>
    <definedName name="GenSetConInfo" localSheetId="4">#REF!</definedName>
    <definedName name="GenSetConInfo" localSheetId="5">#REF!</definedName>
    <definedName name="GenSetConInfo">#REF!</definedName>
    <definedName name="GGGG" localSheetId="4">#REF!</definedName>
    <definedName name="GGGG" localSheetId="5">#REF!</definedName>
    <definedName name="GGGG">#REF!</definedName>
    <definedName name="HBL">[6]Re!$D$250:$D$291</definedName>
    <definedName name="HSC">[6]Re!$D$94:$D$145</definedName>
    <definedName name="Impact_Codes" localSheetId="2">#REF!</definedName>
    <definedName name="Impact_Codes" localSheetId="4">#REF!</definedName>
    <definedName name="Impact_Codes" localSheetId="5">#REF!</definedName>
    <definedName name="Impact_Codes">#REF!</definedName>
    <definedName name="LSC">[6]Re!$D$237:$D$248</definedName>
    <definedName name="MMM" localSheetId="2">#REF!</definedName>
    <definedName name="MMM" localSheetId="4">#REF!</definedName>
    <definedName name="MMM" localSheetId="5">#REF!</definedName>
    <definedName name="MMM">#REF!</definedName>
    <definedName name="Module1.CF_Data" localSheetId="2">'Bill 1 - P&amp;G''s'!Module1.CF_Data</definedName>
    <definedName name="Module1.CF_Data" localSheetId="4">'Bill 3 - Equipment Container '!Module1.CF_Data</definedName>
    <definedName name="Module1.CF_Data" localSheetId="0">'Cover Sheet'!Module1.CF_Data</definedName>
    <definedName name="Module1.CF_Data" localSheetId="1">Preambles!Module1.CF_Data</definedName>
    <definedName name="Module1.CF_Data" localSheetId="5">Summary!Module1.CF_Data</definedName>
    <definedName name="Module1.CF_Data">[0]!Module1.CF_Data</definedName>
    <definedName name="Module1.Collect_Data" localSheetId="2">'Bill 1 - P&amp;G''s'!Module1.Collect_Data</definedName>
    <definedName name="Module1.Collect_Data" localSheetId="4">'Bill 3 - Equipment Container '!Module1.Collect_Data</definedName>
    <definedName name="Module1.Collect_Data" localSheetId="0">'Cover Sheet'!Module1.Collect_Data</definedName>
    <definedName name="Module1.Collect_Data" localSheetId="1">Preambles!Module1.Collect_Data</definedName>
    <definedName name="Module1.Collect_Data" localSheetId="5">Summary!Module1.Collect_Data</definedName>
    <definedName name="Module1.Collect_Data">[0]!Module1.Collect_Data</definedName>
    <definedName name="MotorLocalCost" localSheetId="2">#REF!</definedName>
    <definedName name="MotorLocalCost" localSheetId="4">#REF!</definedName>
    <definedName name="MotorLocalCost" localSheetId="0">#REF!</definedName>
    <definedName name="MotorLocalCost" localSheetId="1">#REF!</definedName>
    <definedName name="MotorLocalCost" localSheetId="5">#REF!</definedName>
    <definedName name="MotorLocalCost">#REF!</definedName>
    <definedName name="MXXX">'[2]10'!$F$13:$F$64</definedName>
    <definedName name="Net_YTD_Balance">OFFSET([11]CashFlow_Data!$L$9,0,0,COUNTIF([11]CashFlow_Data!$B$9:$B$68,"&gt;3000"),1)</definedName>
    <definedName name="Net_YTD_Balance_Including_Interest">OFFSET([11]CashFlow_Data!$O$9,0,0,COUNTIF([11]CashFlow_Data!$B$9:$B$68,"&gt;3000"),1)</definedName>
    <definedName name="Net_YTD_Interest">OFFSET([11]CashFlow_Data!$N$9,0,0,COUNTIF([11]CashFlow_Data!$B$9:$B$68,"&gt;3000"),1)</definedName>
    <definedName name="Operating_Instructions" localSheetId="2">#REF!</definedName>
    <definedName name="Operating_Instructions" localSheetId="4">#REF!</definedName>
    <definedName name="Operating_Instructions" localSheetId="5">#REF!</definedName>
    <definedName name="Operating_Instructions">#REF!</definedName>
    <definedName name="OpInst" localSheetId="4">#REF!</definedName>
    <definedName name="OpInst" localSheetId="5">#REF!</definedName>
    <definedName name="OpInst">#REF!</definedName>
    <definedName name="oppps" localSheetId="4">#REF!</definedName>
    <definedName name="oppps" localSheetId="5">#REF!</definedName>
    <definedName name="oppps">#REF!</definedName>
    <definedName name="p">[3]DCF!#REF!</definedName>
    <definedName name="PAGE1">#N/A</definedName>
    <definedName name="PG">#REF!</definedName>
    <definedName name="PR" localSheetId="2">#REF!</definedName>
    <definedName name="PR" localSheetId="4">#REF!</definedName>
    <definedName name="PR" localSheetId="5">#REF!</definedName>
    <definedName name="PR">#REF!</definedName>
    <definedName name="_xlnm.Print_Area" localSheetId="2">'Bill 1 - P&amp;G''s'!$B$2:$J$60</definedName>
    <definedName name="_xlnm.Print_Area" localSheetId="3">'Bill 2 - Civil Works'!$B$2:$J$111</definedName>
    <definedName name="_xlnm.Print_Area" localSheetId="4">'Bill 3 - Equipment Container '!$B$1:$J$112</definedName>
    <definedName name="_xlnm.Print_Area" localSheetId="0">'Cover Sheet'!$B$2:$E$23</definedName>
    <definedName name="_xlnm.Print_Area" localSheetId="1">Preambles!$B$2:$E$47</definedName>
    <definedName name="_xlnm.Print_Area" localSheetId="5">Summary!$B$2:$F$17</definedName>
    <definedName name="_xlnm.Print_Area">#REF!</definedName>
    <definedName name="Print_Area_MI" localSheetId="2">#REF!</definedName>
    <definedName name="Print_Area_MI" localSheetId="4">#REF!</definedName>
    <definedName name="Print_Area_MI" localSheetId="0">#REF!</definedName>
    <definedName name="Print_Area_MI" localSheetId="1">#REF!</definedName>
    <definedName name="Print_Area_MI" localSheetId="5">#REF!</definedName>
    <definedName name="Print_Area_MI">#REF!</definedName>
    <definedName name="prot4" localSheetId="2">'Bill 1 - P&amp;G''s'!prot4</definedName>
    <definedName name="prot4" localSheetId="4">'Bill 3 - Equipment Container '!prot4</definedName>
    <definedName name="prot4" localSheetId="0">'Cover Sheet'!prot4</definedName>
    <definedName name="prot4" localSheetId="1">Preambles!prot4</definedName>
    <definedName name="prot4" localSheetId="5">Summary!prot4</definedName>
    <definedName name="prot4">[0]!prot4</definedName>
    <definedName name="prot5" localSheetId="2">'Bill 1 - P&amp;G''s'!prot5</definedName>
    <definedName name="prot5" localSheetId="4">'Bill 3 - Equipment Container '!prot5</definedName>
    <definedName name="prot5" localSheetId="0">'Cover Sheet'!prot5</definedName>
    <definedName name="prot5" localSheetId="1">Preambles!prot5</definedName>
    <definedName name="prot5" localSheetId="5">Summary!prot5</definedName>
    <definedName name="prot5">[0]!prot5</definedName>
    <definedName name="protection">[3]DCF!#REF!</definedName>
    <definedName name="RBL">[6]Re!$D$147:$D$182</definedName>
    <definedName name="RED">[6]Re!$D$184:$D$235</definedName>
    <definedName name="Ref" localSheetId="2">#REF!</definedName>
    <definedName name="Ref" localSheetId="4">#REF!</definedName>
    <definedName name="Ref" localSheetId="5">#REF!</definedName>
    <definedName name="Ref">#REF!</definedName>
    <definedName name="Ress" localSheetId="2">#REF!</definedName>
    <definedName name="Ress" localSheetId="4">#REF!</definedName>
    <definedName name="Ress" localSheetId="5">#REF!</definedName>
    <definedName name="Ress">#REF!</definedName>
    <definedName name="Rwvu.all." localSheetId="2" hidden="1">#REF!,#REF!</definedName>
    <definedName name="Rwvu.all." localSheetId="4" hidden="1">#REF!,#REF!</definedName>
    <definedName name="Rwvu.all." localSheetId="5" hidden="1">#REF!,#REF!</definedName>
    <definedName name="Rwvu.all." hidden="1">#REF!,#REF!</definedName>
    <definedName name="Rwvu.prices." localSheetId="2" hidden="1">#REF!,#REF!</definedName>
    <definedName name="Rwvu.prices." localSheetId="4" hidden="1">#REF!,#REF!</definedName>
    <definedName name="Rwvu.prices." localSheetId="5" hidden="1">#REF!,#REF!</definedName>
    <definedName name="Rwvu.prices." hidden="1">#REF!,#REF!</definedName>
    <definedName name="Rwvu.summary." localSheetId="2" hidden="1">#REF!</definedName>
    <definedName name="Rwvu.summary." localSheetId="4" hidden="1">#REF!</definedName>
    <definedName name="Rwvu.summary." localSheetId="5" hidden="1">#REF!</definedName>
    <definedName name="Rwvu.summary." hidden="1">#REF!</definedName>
    <definedName name="SCOPE_OF_SUPPLY___RESPONSIBILITIES" localSheetId="2">#REF!</definedName>
    <definedName name="SCOPE_OF_SUPPLY___RESPONSIBILITIES" localSheetId="4">#REF!</definedName>
    <definedName name="SCOPE_OF_SUPPLY___RESPONSIBILITIES" localSheetId="5">#REF!</definedName>
    <definedName name="SCOPE_OF_SUPPLY___RESPONSIBILITIES">#REF!</definedName>
    <definedName name="ScSupRes" localSheetId="2">#REF!</definedName>
    <definedName name="ScSupRes" localSheetId="4">#REF!</definedName>
    <definedName name="ScSupRes" localSheetId="5">#REF!</definedName>
    <definedName name="ScSupRes">#REF!</definedName>
    <definedName name="Seeeet" localSheetId="4">#REF!</definedName>
    <definedName name="Seeeet" localSheetId="5">#REF!</definedName>
    <definedName name="Seeeet">#REF!</definedName>
    <definedName name="SHE" localSheetId="2">[2]M!#REF!</definedName>
    <definedName name="SHE" localSheetId="4">[2]M!#REF!</definedName>
    <definedName name="SHE" localSheetId="5">[2]M!#REF!</definedName>
    <definedName name="SHE">[2]M!#REF!</definedName>
    <definedName name="Siemens" localSheetId="2">#REF!</definedName>
    <definedName name="Siemens" localSheetId="4">#REF!</definedName>
    <definedName name="Siemens" localSheetId="0">#REF!</definedName>
    <definedName name="Siemens" localSheetId="1">#REF!</definedName>
    <definedName name="Siemens" localSheetId="5">#REF!</definedName>
    <definedName name="Siemens">#REF!</definedName>
    <definedName name="solver_adj" localSheetId="4" hidden="1">#REF!</definedName>
    <definedName name="solver_adj" localSheetId="5"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4" hidden="1">#REF!</definedName>
    <definedName name="solver_opt" localSheetId="5"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R" localSheetId="2">#REF!</definedName>
    <definedName name="SR" localSheetId="4">#REF!</definedName>
    <definedName name="SR" localSheetId="5">#REF!</definedName>
    <definedName name="SR">#REF!</definedName>
    <definedName name="SSS" localSheetId="2">[2]S!#REF!</definedName>
    <definedName name="SSS" localSheetId="4">[2]S!#REF!</definedName>
    <definedName name="SSS" localSheetId="5">[2]S!#REF!</definedName>
    <definedName name="SSS">[2]S!#REF!</definedName>
    <definedName name="SumFixEnd" localSheetId="2">#REF!</definedName>
    <definedName name="SumFixEnd" localSheetId="4">#REF!</definedName>
    <definedName name="SumFixEnd" localSheetId="0">#REF!</definedName>
    <definedName name="SumFixEnd" localSheetId="1">#REF!</definedName>
    <definedName name="SumFixEnd" localSheetId="5">#REF!</definedName>
    <definedName name="SumFixEnd">#REF!</definedName>
    <definedName name="Summary">#REF!</definedName>
    <definedName name="Swvu.all." localSheetId="4" hidden="1">#REF!</definedName>
    <definedName name="Swvu.all." localSheetId="5" hidden="1">#REF!</definedName>
    <definedName name="Swvu.all." hidden="1">#REF!</definedName>
    <definedName name="Swvu.prices." localSheetId="4" hidden="1">#REF!</definedName>
    <definedName name="Swvu.prices." localSheetId="5" hidden="1">#REF!</definedName>
    <definedName name="Swvu.prices." hidden="1">#REF!</definedName>
    <definedName name="Swvu.summary." localSheetId="4" hidden="1">#REF!</definedName>
    <definedName name="Swvu.summary." localSheetId="5" hidden="1">#REF!</definedName>
    <definedName name="Swvu.summary." hidden="1">#REF!</definedName>
    <definedName name="SXXX">'[2]10'!$F$71:$F$122</definedName>
    <definedName name="T" localSheetId="2" hidden="1">#REF!</definedName>
    <definedName name="T" hidden="1">#REF!</definedName>
    <definedName name="THAT">[1]DCF!$CB$3:$CC$88</definedName>
    <definedName name="THIS">[1]DCF!$CB$3:$CB$90</definedName>
    <definedName name="UNIT_1" localSheetId="2">#REF!</definedName>
    <definedName name="UNIT_1" localSheetId="4">#REF!</definedName>
    <definedName name="UNIT_1" localSheetId="5">#REF!</definedName>
    <definedName name="UNIT_1">#REF!</definedName>
    <definedName name="UNIT_2" localSheetId="4">#REF!</definedName>
    <definedName name="UNIT_2" localSheetId="5">#REF!</definedName>
    <definedName name="UNIT_2">#REF!</definedName>
    <definedName name="UNIT_3" localSheetId="4">#REF!</definedName>
    <definedName name="UNIT_3" localSheetId="5">#REF!</definedName>
    <definedName name="UNIT_3">#REF!</definedName>
    <definedName name="UNIT_4" localSheetId="4">#REF!</definedName>
    <definedName name="UNIT_4" localSheetId="5">#REF!</definedName>
    <definedName name="UNIT_4">#REF!</definedName>
    <definedName name="UNIT_7" localSheetId="4">#REF!</definedName>
    <definedName name="UNIT_7" localSheetId="5">#REF!</definedName>
    <definedName name="UNIT_7">#REF!</definedName>
    <definedName name="UNIT_8" localSheetId="4">#REF!</definedName>
    <definedName name="UNIT_8" localSheetId="5">#REF!</definedName>
    <definedName name="UNIT_8">#REF!</definedName>
    <definedName name="unprot4" localSheetId="2">'Bill 1 - P&amp;G''s'!unprot4</definedName>
    <definedName name="unprot4" localSheetId="4">'Bill 3 - Equipment Container '!unprot4</definedName>
    <definedName name="unprot4" localSheetId="0">'Cover Sheet'!unprot4</definedName>
    <definedName name="unprot4" localSheetId="1">Preambles!unprot4</definedName>
    <definedName name="unprot4" localSheetId="5">Summary!unprot4</definedName>
    <definedName name="unprot4">[0]!unprot4</definedName>
    <definedName name="update2" localSheetId="2">'Bill 1 - P&amp;G''s'!update2</definedName>
    <definedName name="update2" localSheetId="4">'Bill 3 - Equipment Container '!update2</definedName>
    <definedName name="update2" localSheetId="0">'Cover Sheet'!update2</definedName>
    <definedName name="update2" localSheetId="1">Preambles!update2</definedName>
    <definedName name="update2" localSheetId="5">Summary!update2</definedName>
    <definedName name="update2">[0]!update2</definedName>
    <definedName name="USD_Rate" localSheetId="2">#REF!</definedName>
    <definedName name="USD_Rate" localSheetId="4">#REF!</definedName>
    <definedName name="USD_Rate" localSheetId="0">#REF!</definedName>
    <definedName name="USD_Rate" localSheetId="1">#REF!</definedName>
    <definedName name="USD_Rate" localSheetId="5">#REF!</definedName>
    <definedName name="USD_Rate">#REF!</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4"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5"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4"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5"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4"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5"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YTD_Cash_In">OFFSET([11]CashFlow_Data!$J$9,0,0,COUNTIF([11]CashFlow_Data!$B$9:$B$68,"&gt;3000"),1)</definedName>
    <definedName name="YTD_Cash_Out">OFFSET([11]CashFlow_Data!$E$9,0,0,COUNTIF([11]CashFlow_Data!$B$9:$B$68,"&gt;3000"),1)</definedName>
    <definedName name="Z_07E28E77_F6FA_11D1_8C51_444553540000_.wvu.Cols" localSheetId="2" hidden="1">#REF!,#REF!</definedName>
    <definedName name="Z_07E28E77_F6FA_11D1_8C51_444553540000_.wvu.Cols" localSheetId="4" hidden="1">#REF!,#REF!</definedName>
    <definedName name="Z_07E28E77_F6FA_11D1_8C51_444553540000_.wvu.Cols" localSheetId="5"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4" hidden="1">#REF!,#REF!</definedName>
    <definedName name="Z_07E28E80_F6FA_11D1_8C51_444553540000_.wvu.Cols" localSheetId="5"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4" hidden="1">#REF!</definedName>
    <definedName name="Z_07E28E85_F6FA_11D1_8C51_444553540000_.wvu.Cols" localSheetId="5"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4" hidden="1">#REF!,#REF!</definedName>
    <definedName name="Z_0F778F74_F6F1_11D1_8C51_444553540000_.wvu.Cols" localSheetId="5" hidden="1">#REF!,#REF!</definedName>
    <definedName name="Z_0F778F74_F6F1_11D1_8C51_444553540000_.wvu.Cols" hidden="1">#REF!,#REF!</definedName>
    <definedName name="Z_0F778F7D_F6F1_11D1_8C51_444553540000_.wvu.Cols" localSheetId="4" hidden="1">#REF!,#REF!</definedName>
    <definedName name="Z_0F778F7D_F6F1_11D1_8C51_444553540000_.wvu.Cols" localSheetId="5"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4" hidden="1">#REF!</definedName>
    <definedName name="Z_0F778F82_F6F1_11D1_8C51_444553540000_.wvu.Cols" localSheetId="5"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4" hidden="1">#REF!,#REF!</definedName>
    <definedName name="Z_1BB37995_F9EC_11D1_8C51_444553540000_.wvu.Cols" localSheetId="5"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4" hidden="1">#REF!,#REF!</definedName>
    <definedName name="Z_1BB3799E_F9EC_11D1_8C51_444553540000_.wvu.Cols" localSheetId="5"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4" hidden="1">#REF!</definedName>
    <definedName name="Z_1BB379A3_F9EC_11D1_8C51_444553540000_.wvu.Cols" localSheetId="5"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4" hidden="1">#REF!,#REF!</definedName>
    <definedName name="Z_1C8D1AB5_F70D_11D1_8C51_444553540000_.wvu.Cols" localSheetId="5"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4" hidden="1">#REF!,#REF!</definedName>
    <definedName name="Z_1C8D1ABE_F70D_11D1_8C51_444553540000_.wvu.Cols" localSheetId="5"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4" hidden="1">#REF!</definedName>
    <definedName name="Z_1C8D1AC3_F70D_11D1_8C51_444553540000_.wvu.Cols" localSheetId="5"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4" hidden="1">#REF!,#REF!</definedName>
    <definedName name="Z_201040E3_EFFE_11D1_A0B0_00A0246C5A5D_.wvu.Cols" localSheetId="5"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4" hidden="1">#REF!,#REF!</definedName>
    <definedName name="Z_201040EC_EFFE_11D1_A0B0_00A0246C5A5D_.wvu.Cols" localSheetId="5"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4" hidden="1">#REF!</definedName>
    <definedName name="Z_201040F1_EFFE_11D1_A0B0_00A0246C5A5D_.wvu.Cols" localSheetId="5"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4" hidden="1">#REF!,#REF!</definedName>
    <definedName name="Z_2F9A8219_FAB3_11D1_8C51_444553540000_.wvu.Cols" localSheetId="5"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4" hidden="1">#REF!,#REF!</definedName>
    <definedName name="Z_2F9A8222_FAB3_11D1_8C51_444553540000_.wvu.Cols" localSheetId="5"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4" hidden="1">#REF!</definedName>
    <definedName name="Z_2F9A8227_FAB3_11D1_8C51_444553540000_.wvu.Cols" localSheetId="5"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4" hidden="1">#REF!,#REF!</definedName>
    <definedName name="Z_36EC52B6_F657_11D1_8C51_444553540000_.wvu.Cols" localSheetId="5"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4" hidden="1">#REF!,#REF!</definedName>
    <definedName name="Z_36EC52C0_F657_11D1_8C51_444553540000_.wvu.Cols" localSheetId="5"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4" hidden="1">#REF!</definedName>
    <definedName name="Z_36EC52C6_F657_11D1_8C51_444553540000_.wvu.Cols" localSheetId="5"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4" hidden="1">#REF!,#REF!</definedName>
    <definedName name="Z_42D42DD2_F3CA_11D1_8C51_444553540000_.wvu.Cols" localSheetId="5"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4" hidden="1">#REF!,#REF!</definedName>
    <definedName name="Z_42D42DDB_F3CA_11D1_8C51_444553540000_.wvu.Cols" localSheetId="5"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4" hidden="1">#REF!</definedName>
    <definedName name="Z_42D42DE0_F3CA_11D1_8C51_444553540000_.wvu.Cols" localSheetId="5"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4" hidden="1">#REF!,#REF!</definedName>
    <definedName name="Z_5488E252_F3A7_11D1_8C51_444553540000_.wvu.Cols" localSheetId="5"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4" hidden="1">#REF!,#REF!</definedName>
    <definedName name="Z_5488E25B_F3A7_11D1_8C51_444553540000_.wvu.Cols" localSheetId="5"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4" hidden="1">#REF!</definedName>
    <definedName name="Z_5488E260_F3A7_11D1_8C51_444553540000_.wvu.Cols" localSheetId="5"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4" hidden="1">#REF!,#REF!</definedName>
    <definedName name="Z_57011824_F624_11D1_8C51_444553540000_.wvu.Cols" localSheetId="5"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4" hidden="1">#REF!,#REF!</definedName>
    <definedName name="Z_5701182E_F624_11D1_8C51_444553540000_.wvu.Cols" localSheetId="5"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4" hidden="1">#REF!</definedName>
    <definedName name="Z_57011834_F624_11D1_8C51_444553540000_.wvu.Cols" localSheetId="5"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4" hidden="1">#REF!,#REF!</definedName>
    <definedName name="Z_7C7048D6_F613_11D1_8C51_444553540000_.wvu.Cols" localSheetId="5"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4" hidden="1">#REF!,#REF!</definedName>
    <definedName name="Z_7C7048E0_F613_11D1_8C51_444553540000_.wvu.Cols" localSheetId="5"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4" hidden="1">#REF!</definedName>
    <definedName name="Z_7C7048E6_F613_11D1_8C51_444553540000_.wvu.Cols" localSheetId="5"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4" hidden="1">#REF!,#REF!</definedName>
    <definedName name="Z_88CD029A_F928_11D1_8C51_444553540000_.wvu.Cols" localSheetId="5"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4" hidden="1">#REF!,#REF!</definedName>
    <definedName name="Z_88CD02A3_F928_11D1_8C51_444553540000_.wvu.Cols" localSheetId="5"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4" hidden="1">#REF!</definedName>
    <definedName name="Z_88CD02A8_F928_11D1_8C51_444553540000_.wvu.Cols" localSheetId="5"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4" hidden="1">#REF!,#REF!</definedName>
    <definedName name="Z_96929736_F6C3_11D1_8C51_444553540000_.wvu.Cols" localSheetId="5"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4" hidden="1">#REF!,#REF!</definedName>
    <definedName name="Z_96929740_F6C3_11D1_8C51_444553540000_.wvu.Cols" localSheetId="5"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4" hidden="1">#REF!</definedName>
    <definedName name="Z_96929746_F6C3_11D1_8C51_444553540000_.wvu.Cols" localSheetId="5"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4" hidden="1">#REF!,#REF!</definedName>
    <definedName name="Z_98F27197_11A4_11D2_8C51_444553540000_.wvu.Cols" localSheetId="5"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4" hidden="1">#REF!,#REF!</definedName>
    <definedName name="Z_98F271A0_11A4_11D2_8C51_444553540000_.wvu.Cols" localSheetId="5"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4" hidden="1">#REF!</definedName>
    <definedName name="Z_98F271A5_11A4_11D2_8C51_444553540000_.wvu.Cols" localSheetId="5"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4" hidden="1">#REF!,#REF!</definedName>
    <definedName name="Z_AD5D9037_FB84_11D1_8C51_444553540000_.wvu.Cols" localSheetId="5"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4" hidden="1">#REF!,#REF!</definedName>
    <definedName name="Z_AD5D9040_FB84_11D1_8C51_444553540000_.wvu.Cols" localSheetId="5"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4" hidden="1">#REF!</definedName>
    <definedName name="Z_AD5D9045_FB84_11D1_8C51_444553540000_.wvu.Cols" localSheetId="5"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4" hidden="1">#REF!,#REF!</definedName>
    <definedName name="Z_ADC94474_F55C_11D1_8C51_444553540000_.wvu.Cols" localSheetId="5"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4" hidden="1">#REF!,#REF!</definedName>
    <definedName name="Z_ADC9447D_F55C_11D1_8C51_444553540000_.wvu.Cols" localSheetId="5"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4" hidden="1">#REF!</definedName>
    <definedName name="Z_ADC94482_F55C_11D1_8C51_444553540000_.wvu.Cols" localSheetId="5"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4" hidden="1">#REF!,#REF!</definedName>
    <definedName name="Z_C772F4DA_F46C_11D1_8C51_444553540000_.wvu.Cols" localSheetId="5"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4" hidden="1">#REF!,#REF!</definedName>
    <definedName name="Z_C772F4E3_F46C_11D1_8C51_444553540000_.wvu.Cols" localSheetId="5"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4" hidden="1">#REF!</definedName>
    <definedName name="Z_C772F4E8_F46C_11D1_8C51_444553540000_.wvu.Cols" localSheetId="5"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4" hidden="1">#REF!,#REF!</definedName>
    <definedName name="Z_DD23A3E7_1197_11D2_8C51_444553540000_.wvu.Cols" localSheetId="5"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4" hidden="1">#REF!,#REF!</definedName>
    <definedName name="Z_DD23A3F0_1197_11D2_8C51_444553540000_.wvu.Cols" localSheetId="5"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4" hidden="1">#REF!</definedName>
    <definedName name="Z_DD23A3F5_1197_11D2_8C51_444553540000_.wvu.Cols" localSheetId="5"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4" hidden="1">#REF!,#REF!</definedName>
    <definedName name="Z_E1908297_FB98_11D1_8C51_444553540000_.wvu.Cols" localSheetId="5"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4" hidden="1">#REF!,#REF!</definedName>
    <definedName name="Z_E19082A0_FB98_11D1_8C51_444553540000_.wvu.Cols" localSheetId="5"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4" hidden="1">#REF!</definedName>
    <definedName name="Z_E19082A5_FB98_11D1_8C51_444553540000_.wvu.Cols" localSheetId="5"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4" hidden="1">#REF!,#REF!</definedName>
    <definedName name="Z_E23C3916_F64C_11D1_8C51_444553540000_.wvu.Cols" localSheetId="5"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4" hidden="1">#REF!,#REF!</definedName>
    <definedName name="Z_E23C3920_F64C_11D1_8C51_444553540000_.wvu.Cols" localSheetId="5"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4" hidden="1">#REF!</definedName>
    <definedName name="Z_E23C3926_F64C_11D1_8C51_444553540000_.wvu.Cols" localSheetId="5"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4" hidden="1">#REF!</definedName>
    <definedName name="Z_E23C3926_F64C_11D1_8C51_444553540000_.wvu.Rows" localSheetId="5"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4" hidden="1">#REF!,#REF!</definedName>
    <definedName name="Z_E9F13515_FA03_11D1_8C51_444553540000_.wvu.Cols" localSheetId="5"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4" hidden="1">#REF!,#REF!</definedName>
    <definedName name="Z_E9F1351E_FA03_11D1_8C51_444553540000_.wvu.Cols" localSheetId="5"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4" hidden="1">#REF!</definedName>
    <definedName name="Z_E9F13523_FA03_11D1_8C51_444553540000_.wvu.Cols" localSheetId="5"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4" hidden="1">#REF!,#REF!</definedName>
    <definedName name="Z_F7CC403E_074D_11D2_8C51_444553540000_.wvu.Cols" localSheetId="5"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4" hidden="1">#REF!,#REF!</definedName>
    <definedName name="Z_F7CC4047_074D_11D2_8C51_444553540000_.wvu.Cols" localSheetId="5"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4" hidden="1">#REF!</definedName>
    <definedName name="Z_F7CC404C_074D_11D2_8C51_444553540000_.wvu.Cols" localSheetId="5"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2" l="1"/>
  <c r="I47" i="32"/>
  <c r="I49" i="32"/>
  <c r="I51" i="32"/>
  <c r="I53" i="32"/>
  <c r="I94" i="25"/>
  <c r="I21" i="34"/>
  <c r="I19" i="34"/>
  <c r="C35" i="34" l="1"/>
  <c r="C39" i="34" s="1"/>
  <c r="C71" i="34" s="1"/>
  <c r="C73" i="34" s="1"/>
  <c r="C75" i="34" s="1"/>
  <c r="C81" i="34" s="1"/>
  <c r="C83" i="34" s="1"/>
  <c r="C85" i="34" s="1"/>
  <c r="C21" i="34"/>
  <c r="C19" i="34"/>
  <c r="C91" i="34" l="1"/>
  <c r="I39" i="32" l="1"/>
  <c r="I28" i="25" l="1"/>
  <c r="I26" i="25"/>
  <c r="I50" i="25"/>
  <c r="I58" i="25" l="1"/>
  <c r="I60" i="25" l="1"/>
  <c r="I32" i="25"/>
  <c r="I11" i="34"/>
  <c r="I84" i="25" l="1"/>
  <c r="G71" i="34" l="1"/>
  <c r="G73" i="34" s="1"/>
  <c r="I95" i="34"/>
  <c r="I93" i="34"/>
  <c r="I91" i="34"/>
  <c r="C93" i="34"/>
  <c r="C95" i="34" s="1"/>
  <c r="C101" i="34" s="1"/>
  <c r="I75" i="34" l="1"/>
  <c r="I73" i="34"/>
  <c r="I71" i="34"/>
  <c r="I15" i="34" l="1"/>
  <c r="I13" i="34"/>
  <c r="I85" i="34" l="1"/>
  <c r="I83" i="34"/>
  <c r="I81" i="34"/>
  <c r="I100" i="25" l="1"/>
  <c r="I106" i="25"/>
  <c r="I104" i="25"/>
  <c r="I98" i="25"/>
  <c r="I90" i="25"/>
  <c r="I78" i="25"/>
  <c r="I74" i="25"/>
  <c r="I70" i="25"/>
  <c r="I62" i="25"/>
  <c r="I56" i="25"/>
  <c r="I46" i="25"/>
  <c r="I44" i="25"/>
  <c r="I42" i="25"/>
  <c r="I40" i="25"/>
  <c r="I36" i="25"/>
  <c r="I107" i="34"/>
  <c r="I105" i="34"/>
  <c r="I101" i="34"/>
  <c r="I103" i="34"/>
  <c r="I39" i="34"/>
  <c r="I35" i="34"/>
  <c r="I110" i="34" l="1"/>
  <c r="E12" i="30" s="1"/>
  <c r="C10" i="30"/>
  <c r="D2" i="30"/>
  <c r="E3" i="25"/>
  <c r="E2" i="34" s="1"/>
  <c r="E3" i="32"/>
  <c r="I55" i="32"/>
  <c r="I43" i="32"/>
  <c r="I41" i="32"/>
  <c r="I37" i="32"/>
  <c r="I35" i="32"/>
  <c r="I33" i="32"/>
  <c r="I31" i="32"/>
  <c r="I29" i="32"/>
  <c r="I20" i="32"/>
  <c r="I18" i="32"/>
  <c r="C18" i="32"/>
  <c r="C20" i="32" s="1"/>
  <c r="C29" i="32" s="1"/>
  <c r="C31" i="32" s="1"/>
  <c r="C33" i="32" s="1"/>
  <c r="C35" i="32" s="1"/>
  <c r="C37" i="32" l="1"/>
  <c r="I58" i="32"/>
  <c r="E8" i="30" s="1"/>
  <c r="C39" i="32" l="1"/>
  <c r="C41" i="32" s="1"/>
  <c r="C43" i="32" s="1"/>
  <c r="C47" i="32" s="1"/>
  <c r="C49" i="32" s="1"/>
  <c r="C51" i="32" s="1"/>
  <c r="C53" i="32" s="1"/>
  <c r="C55" i="32" s="1"/>
  <c r="D2" i="29"/>
  <c r="I109" i="25" l="1"/>
  <c r="E10" i="30" s="1"/>
  <c r="E14" i="30" s="1"/>
  <c r="D13" i="28" l="1"/>
  <c r="E15" i="30"/>
  <c r="E16" i="30" s="1"/>
  <c r="C103" i="34"/>
  <c r="C105" i="34" s="1"/>
  <c r="C107" i="34" s="1"/>
</calcChain>
</file>

<file path=xl/sharedStrings.xml><?xml version="1.0" encoding="utf-8"?>
<sst xmlns="http://schemas.openxmlformats.org/spreadsheetml/2006/main" count="316" uniqueCount="230">
  <si>
    <t>DESCRIPTION</t>
  </si>
  <si>
    <t>UNIT</t>
  </si>
  <si>
    <t>RATE</t>
  </si>
  <si>
    <t>AMOUNT</t>
  </si>
  <si>
    <t>m</t>
  </si>
  <si>
    <t>No.</t>
  </si>
  <si>
    <t>SUNDRIES</t>
  </si>
  <si>
    <t>ELECTRICAL WORK</t>
  </si>
  <si>
    <t>Item</t>
  </si>
  <si>
    <t/>
  </si>
  <si>
    <t>Cables</t>
  </si>
  <si>
    <t>Sum</t>
  </si>
  <si>
    <t>REINFORCEMENT</t>
  </si>
  <si>
    <t>METALWORK</t>
  </si>
  <si>
    <t>Descriptions of bolts shall be deemed to include nuts and washers.</t>
  </si>
  <si>
    <t>Descriptions of expansion anchors and bolts and chemical anchors and bolts shall be deemed to include nuts, washers and mortices in brickwork or concrete.</t>
  </si>
  <si>
    <t>Metalwork described as" holed for bolt(s)" shall be deemed to exclude the bolts unless otherwise described.</t>
  </si>
  <si>
    <t>The rates for cable terminations shall be deemed to include for lugs, tapes, core markers, drilling, glands, shrouds, tails or length of cable required to complete the termination to the equipment or switchgear.</t>
  </si>
  <si>
    <t>Rates for all items shall include for the supply, installation and connection thereof complete, except where otherwise described.</t>
  </si>
  <si>
    <t xml:space="preserve">Contractual requirements. </t>
  </si>
  <si>
    <t xml:space="preserve">Living accommodation. </t>
  </si>
  <si>
    <t xml:space="preserve">Tools and equipment. </t>
  </si>
  <si>
    <t xml:space="preserve">Removal of site establishment. </t>
  </si>
  <si>
    <t>m²</t>
  </si>
  <si>
    <t>m³</t>
  </si>
  <si>
    <t>Ablution and latrine facilities (chemical portable toilets to be well maintained / serviced for the entire duration of the contract).</t>
  </si>
  <si>
    <t>Cable lengths are measured from gland to gland.</t>
  </si>
  <si>
    <t>The rates for cable shall be deemed to include for all fixings, clamps and ties unless otherwise indicated.</t>
  </si>
  <si>
    <t>The rates for cable measured in sleeve pipe or cable entry pipe shall be deemed to include for the feeding of the entire length of cable through the sleeve pipe or cable entry pipe.</t>
  </si>
  <si>
    <t>Outlet and draw boxes No distinction shall be made for the number of entries in conduit boxes, draw boxes and draw trays.</t>
  </si>
  <si>
    <t>General: All work shall be measured nett as fixed in position, no allowance made for waste.</t>
  </si>
  <si>
    <t>Rates for conduit outlet and draw boxes, wireways, distribution boards, trays, etc shall be deemed to include for chasing, cutting and penetration of walls, floors, etc as required</t>
  </si>
  <si>
    <t>CABLES</t>
  </si>
  <si>
    <t>CABLE TERMINATIONS:</t>
  </si>
  <si>
    <t>Termination for 600/1000 V PVC/PVC/SWA/PVC copper cables:</t>
  </si>
  <si>
    <t>Boulder excavation, Class A (including blasting and breaking down of all rock material to rocks / stones of manageable size).</t>
  </si>
  <si>
    <t>Boulder excavation, Class B (including blasting and breaking down of all rock material to rocks / stones of manageable size).</t>
  </si>
  <si>
    <t>ENQUIRY No.</t>
  </si>
  <si>
    <t xml:space="preserve">TENDERER’S NAME:  </t>
  </si>
  <si>
    <t>THE PRICE:  IN ZAR</t>
  </si>
  <si>
    <t>(excluding VAT)</t>
  </si>
  <si>
    <t>RAND VALUE IN WORDS</t>
  </si>
  <si>
    <t>DATE :</t>
  </si>
  <si>
    <t>PREAMBLES - METHOD OF MEASUREMENT</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</si>
  <si>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</si>
  <si>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price adjustment (CPA)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</si>
  <si>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</si>
  <si>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</si>
  <si>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All values are total values prior to any retention and excludes VAT.</t>
  </si>
  <si>
    <t>Tenderer to check and take responsibility for all descriptions, formulae and structure of this file.</t>
  </si>
  <si>
    <t>A</t>
  </si>
  <si>
    <t xml:space="preserve">GUIDANCE BEFORE PRICING AND MEASURING </t>
  </si>
  <si>
    <t>The NEC's approach to the Preliminary &amp; General (P&amp;G) section of the bill of quantities assumes use will be made of method related charges for project applied to providing the works based on durations shown in the Accepted Programme. Fixed charges for the use of Equipment that are required throughout the construction phase, time related charges for people working in a managerial and supervisory capacity for the period required, and lump sum charges for other facilities or services not directly related to performing work items typically included in other parts of the bill of quantities.</t>
  </si>
  <si>
    <t>B</t>
  </si>
  <si>
    <t xml:space="preserve">METHOD OF MEASUREMENT </t>
  </si>
  <si>
    <t>The bill of quantities comprises a list of work items and quantities, based on standard methods of measurement, which are either published or stated herein and state the items to be included and how quantities are to be calculated and the items and activities that are deemed to be included within the Rates and Prices inserted by the Tenderer.</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</si>
  <si>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</si>
  <si>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</si>
  <si>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</si>
  <si>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shall not be used for ordering purposes. No claims whatsoever, however arising will be entertained, should the bill of quantities have been used for ordering and or procurement purposes. </t>
  </si>
  <si>
    <t>C</t>
  </si>
  <si>
    <t>RATES AND PRICES</t>
  </si>
  <si>
    <t>Rates and Prices shall be expressed to two decimal places (i.e. cents) except in the case of a NIL rate or price.</t>
  </si>
  <si>
    <t>The Tenderers Rates and Prices shall be inserted in the bill of quantities and are deemed to be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</si>
  <si>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</si>
  <si>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</si>
  <si>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</si>
  <si>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</si>
  <si>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PRELIMINARY AND GENERAL</t>
  </si>
  <si>
    <t xml:space="preserve">VAT </t>
  </si>
  <si>
    <t>BILL NO</t>
  </si>
  <si>
    <t xml:space="preserve">BILL NO. 1 - PRELIMINARY AND GENERAL </t>
  </si>
  <si>
    <t xml:space="preserve">AMOUNT </t>
  </si>
  <si>
    <t>TOTAL (Excl VAT)</t>
  </si>
  <si>
    <t>TOTAL (Incl VAT)</t>
  </si>
  <si>
    <t xml:space="preserve">ITEM     </t>
  </si>
  <si>
    <t>Total carried forward to Summary page</t>
  </si>
  <si>
    <t>ITEM</t>
  </si>
  <si>
    <t>Supervision for duration of construction.</t>
  </si>
  <si>
    <t>Security for the works for the duration of  the contract.</t>
  </si>
  <si>
    <t>Quality management (incl. Contractor's Quality Plans) as outlined in the enquiry document.</t>
  </si>
  <si>
    <t>Safety management (incl. Contractor's Health and Safety Plans) as outlined in the enquiry document.</t>
  </si>
  <si>
    <t>Environmental management (incl. Contractor's Environmental Management Plan) as outlined in the enquiry document.</t>
  </si>
  <si>
    <t>304mm wide straight pre-galvanised perforated heavy-duty exterior cable tray installed upside down including splicing with M6 gutter bolts, square nuts, junctions, bends, etc.,complete.</t>
  </si>
  <si>
    <t>QUANTITY</t>
  </si>
  <si>
    <t>Offices and storage sheds.</t>
  </si>
  <si>
    <t>SCHEDULED TIME CHARGE ITEMS</t>
  </si>
  <si>
    <t>Water supplies, electric power, and communications (all to be available for entire duration of the contract).</t>
  </si>
  <si>
    <t>Plant</t>
  </si>
  <si>
    <t>Appointment of SAFETY OFFICER FULL TIME ON SITE Costs associated with the appointment of Safety personel and actual time spent on implementation, managing, documenting, monitoring, reviewing, internal  and external audits, incident investigations and mitigating safety related impacts.</t>
  </si>
  <si>
    <t>BILL NO. 2 - CIVIL WORKS</t>
  </si>
  <si>
    <t>PAY REF</t>
  </si>
  <si>
    <t>EARTHWORKS</t>
  </si>
  <si>
    <t>Excavate in all materials and dispose as ordered.</t>
  </si>
  <si>
    <t>Intermediate excavation.</t>
  </si>
  <si>
    <t>Hard rock excavation.</t>
  </si>
  <si>
    <t>Modified AASHTO density test (Provisional).</t>
  </si>
  <si>
    <t>SSM</t>
  </si>
  <si>
    <t>CONCRETE (STRUCTURAL)</t>
  </si>
  <si>
    <t xml:space="preserve">FORMWORK  </t>
  </si>
  <si>
    <t>15MPa/ 19mm concrete in blinding.</t>
  </si>
  <si>
    <t>Power - floated finish.</t>
  </si>
  <si>
    <t>CONCRETE</t>
  </si>
  <si>
    <t xml:space="preserve">AC POWERED EQUIPMENT CONTAINER </t>
  </si>
  <si>
    <t xml:space="preserve">BILL NO 3 - AC POWERED EQUIPMENT CONTAINER </t>
  </si>
  <si>
    <t>Allow for testing and issuing of Certificate of Compliance for complete electrical installation of the building and liaison with NTCSA site representative as per NTCSA specifications.</t>
  </si>
  <si>
    <t>AC POWERED EQUIPMENT CONTAINER</t>
  </si>
  <si>
    <t>FIRE FIGHTING EQUIPMENT</t>
  </si>
  <si>
    <t>CABLE TRAY /OVERHEAD FEEDER CABLE GANTRY</t>
  </si>
  <si>
    <t>25 Mpa concrete strength in cable trenches to prevent copper theft</t>
  </si>
  <si>
    <t>Supply and install, 2 x 100 x 40mm diameter PVC trunking fixed to inside of trench.</t>
  </si>
  <si>
    <t>4 Core 16mm² armoured cable</t>
  </si>
  <si>
    <t>2 Core 16mm² armoured cable</t>
  </si>
  <si>
    <t>25mm² Earthwire</t>
  </si>
  <si>
    <t>CONNECTION OF AC SUPPLY FROM THE MUNICIPALITY METER BOX INTO THE CONTAINER</t>
  </si>
  <si>
    <t>During the remeasurement of cables and wireways on site only the most practical economical route, within reason, shall be accepted for payment.</t>
  </si>
  <si>
    <t>600/1000 V PVC/PVC/SWA/PVC copper cable in cable trench in PVC trunking (trunkin, trench and backfilling measured elsewhere):</t>
  </si>
  <si>
    <t>CIVIL WORKS</t>
  </si>
  <si>
    <t>SANS 1200D</t>
  </si>
  <si>
    <t>Imported G5 earth fill material to form 150mm (average) thick subbase, compacted to 95% Mod. AASHTO maximum density, +-2% Optimum Moisture Content (OMC), including tieing / benching into existing in-situ 'material / embankment / terrace. (Provisional)</t>
  </si>
  <si>
    <t>t</t>
  </si>
  <si>
    <t>High-tensile steel bars.</t>
  </si>
  <si>
    <t>Bulk excavation</t>
  </si>
  <si>
    <t>Extra-over for</t>
  </si>
  <si>
    <t>Importing of materials</t>
  </si>
  <si>
    <t xml:space="preserve">Imported G6 earth fill material to form 150mm (average) thick transition layer, compacted to 95% Mod. AASHTO maximum density Optimum Moisture Content (OMC), including tieing / benching into existing in-situ 'material / embankment / terrace. </t>
  </si>
  <si>
    <t xml:space="preserve">Imported G7 earth fill material from commercial source to form 150mm (average) thick correction layer, compacted to 93% Mod. AASHTO maximum density Optimum Moisture Content (OMC), including tieing / benching into existing in-situ 'material / embankment / terrace. </t>
  </si>
  <si>
    <t>Supply and apply weedkiller:</t>
  </si>
  <si>
    <t>Supply and apply approved weedkiller to the sides and bottom of excavations, all in strict accordance with the manufacturer's instructions.</t>
  </si>
  <si>
    <t>Smooth formwork to</t>
  </si>
  <si>
    <t>Special off-form</t>
  </si>
  <si>
    <t>Box out holes / form voids</t>
  </si>
  <si>
    <t>Steel bars</t>
  </si>
  <si>
    <t>Blinding layer in 15MPa/ 19mm concrete</t>
  </si>
  <si>
    <t>Container base.</t>
  </si>
  <si>
    <t>Box out to form circular hole to suit 100 x 40mm PVC pipes (elsewhere measured) in 250mm thick concrete base.</t>
  </si>
  <si>
    <t>Form 20 x 20mm chamfer along top edge of exposed concrete base.</t>
  </si>
  <si>
    <t>Concrete base.</t>
  </si>
  <si>
    <t>Strength concrete, 25MPa/19mm</t>
  </si>
  <si>
    <t>Unformed surface finishes</t>
  </si>
  <si>
    <t>JOINTS</t>
  </si>
  <si>
    <t>Dry shake grey non-metallic floor hardener to concrete base.</t>
  </si>
  <si>
    <t>Site preparation</t>
  </si>
  <si>
    <t>Clear and strip site</t>
  </si>
  <si>
    <t>Remove topsoil to a nominal depth of 150 mm, stockpile and maintain for later re-use, including boulders.</t>
  </si>
  <si>
    <t>Stockpile and maintain for later re-use</t>
  </si>
  <si>
    <t>Backfill 150mm roadbed Rip-insitu surface below terrace level and compact to 90% Mod. AASHTO maximum density at Optimum Moisture Content (OMC).</t>
  </si>
  <si>
    <t>Extra-over for importation of materials from commercial sources or borrow pits</t>
  </si>
  <si>
    <t>RADIO STATION CONTAINER PLINTH</t>
  </si>
  <si>
    <t>Note to Tenderers</t>
  </si>
  <si>
    <t>The following bills in this section , have been measured according to the "SABS 1200 System for Measuring Civil Works" as published by the SABS.  All quantities are provisional and subject to remeasurement during the project.</t>
  </si>
  <si>
    <t>For pricing purposes all items are to be read in conjunction with the tender drawings. No additional compensation will be made for any information shown on the drawings but not mentioned in the Bills of Quantities - the drawings take precedence over the Bills of Quantities.</t>
  </si>
  <si>
    <t>All surplus excavated material is to be disposed of at a registered, designated dumping site, as selected by the Contractor, which cost is to include for all sundry charges, royalties, etc.</t>
  </si>
  <si>
    <t xml:space="preserve">All 'Imported Material' for earthworks will be obtained from a commercial source, as selected by the contractor and shall be regarded as freehaul. </t>
  </si>
  <si>
    <t>All cut and fill materials will be regarded as freehaul, ie. haulage, loading and offloading of material shall be included in the rates submitted by the Contractor - NO additional compensation whatsoever shall be entertained, or additional monies paid in this regard.</t>
  </si>
  <si>
    <t>LM - CONTAINER REPLACEMENT PHASE 1 - ZANDSPRUIT RS</t>
  </si>
  <si>
    <t>GENERAL</t>
  </si>
  <si>
    <t>SCHEDULED FIXED CHARGE AND VALUE-RELATED ITEMS</t>
  </si>
  <si>
    <t>Establishment of facilities on site</t>
  </si>
  <si>
    <t>Facilities for the contractor (in accordance with Employer and Environmental requirements and per the project requirements.)</t>
  </si>
  <si>
    <t>Access</t>
  </si>
  <si>
    <t>Other Time Related Obligations</t>
  </si>
  <si>
    <t xml:space="preserve">Establishment of facilities on site ie. Site office, sheds, storage, ablutions, etc. </t>
  </si>
  <si>
    <t>SANS 1200A</t>
  </si>
  <si>
    <t>SANS 1200A.8.3</t>
  </si>
  <si>
    <t>SANS 1200A.8.3.1</t>
  </si>
  <si>
    <t>SANS 1200A.8.3.2</t>
  </si>
  <si>
    <t>SANS 1200A.8.3.2.2</t>
  </si>
  <si>
    <t>SANS 1200A.8.3.4</t>
  </si>
  <si>
    <t>SANS 1200A.8.4</t>
  </si>
  <si>
    <t>SANS 1200A.8.4.2</t>
  </si>
  <si>
    <t>SANS 1200A.8.4.2.2a</t>
  </si>
  <si>
    <t>SANS 1200A.8.4.2.2d</t>
  </si>
  <si>
    <t>SANS 1200A.8.4.2.2e</t>
  </si>
  <si>
    <t>SANS 1200A.8.4.2.2f</t>
  </si>
  <si>
    <t>SANS 1200A.8.4.2.2g</t>
  </si>
  <si>
    <t>SANS 1200A.8.4.2.2i</t>
  </si>
  <si>
    <t>SANS 1200A.8.4.2.2j</t>
  </si>
  <si>
    <t>SANS 1200A.8.4.3</t>
  </si>
  <si>
    <t>SANS 1200A.8.4.5</t>
  </si>
  <si>
    <t>SANS 1200D.8.3.1</t>
  </si>
  <si>
    <t>SANS 1200D.8.3.1.1</t>
  </si>
  <si>
    <t>SANS 1200D.8.3.1.2</t>
  </si>
  <si>
    <t>SANS 1200D.8.3.2</t>
  </si>
  <si>
    <t>SANS 1200D.8.3.2a</t>
  </si>
  <si>
    <t>SANS 1200D.8.3.4</t>
  </si>
  <si>
    <t>SANS 1200D.8.3.4a</t>
  </si>
  <si>
    <t>SANS 1200G</t>
  </si>
  <si>
    <t>SANS 1200G.8.2</t>
  </si>
  <si>
    <t>SANS 1200G.8.2.2</t>
  </si>
  <si>
    <t>SANS 1200G.8.2.4</t>
  </si>
  <si>
    <t>SANS 1200G.8.2.6</t>
  </si>
  <si>
    <t>SANS 1200G.8.2.6a</t>
  </si>
  <si>
    <t>SANS 1200G.8.3</t>
  </si>
  <si>
    <t>SANS 1200G.8.3.1</t>
  </si>
  <si>
    <t>SANS 1200G.8.4.2</t>
  </si>
  <si>
    <t>SANS 1200G.8.4.3</t>
  </si>
  <si>
    <t>SANS 1200G.8.4.4</t>
  </si>
  <si>
    <t>SANS 1200G.8.4.4c</t>
  </si>
  <si>
    <t>SANS 1200G.8.4.4d</t>
  </si>
  <si>
    <t>SANS 1200G.8.5</t>
  </si>
  <si>
    <t>Sika-Sikaflex polyurethane sealant (15% movement) through 250mm thick concrete including dowels, saw-cut, bond-breaker, etc. (Provisional)</t>
  </si>
  <si>
    <t>Compressible filter of 10 mm jointex expanded polyethylene joint former with temporary blocking piece through 250mm thick concrete including dowels, saw-cut, bond-breaker, silicone sealant, etc.(Provisional).</t>
  </si>
  <si>
    <t xml:space="preserve">Supply of the AC powered equipment container. </t>
  </si>
  <si>
    <t>Assemble and correctly place AC powered equipment container as per site-layout drawing provided by Eskom Telecommunications.</t>
  </si>
  <si>
    <t>Delivery/ Transportation of the AC powered equipment container to site.</t>
  </si>
  <si>
    <t>Measurement and payment notes</t>
  </si>
  <si>
    <t>Testing and commissioning</t>
  </si>
  <si>
    <t>SANS 1200D.8.3.2b</t>
  </si>
  <si>
    <t>SANS 1200D.8.3.2b.1</t>
  </si>
  <si>
    <t>SANS 1200D.8.3.2b.2</t>
  </si>
  <si>
    <t>SANS 1200D.8.3.2b.3</t>
  </si>
  <si>
    <t>SANS 1200D.8.3.2b.4</t>
  </si>
  <si>
    <t>Allow for hazard signing off for the ventilation system in the battery room, including  inspection,status reporting, defects, failures, etc.,complete by a qualified personnel. (Provisional)</t>
  </si>
  <si>
    <t>Allow for signing off for the battery room, including testing, balancing and commissioning, system configuration, etc., complete by a Master Electrician. (Provisional).</t>
  </si>
  <si>
    <t>Allow for testing, balancing and commissioning the complete electrical installation and liason with NTCSA site representative as per NTCSA specifications.(Provisional).</t>
  </si>
  <si>
    <t>Excavate for cable trenches in all materials and dispose as ordered.</t>
  </si>
  <si>
    <t>SANS 1200D.8.3.3</t>
  </si>
  <si>
    <t>SANS 1200D.8.3.3a</t>
  </si>
  <si>
    <t>Restricted excavation</t>
  </si>
  <si>
    <t>Operation and maitenance of facilities on site for the duration of construction</t>
  </si>
  <si>
    <t>Cable tray,  Including: support steel poles, bolts, nuts and washers, coupling pieces, earthing, clamps, mounted in service level or ceiling void or roof trusses, hangers, bends, supports.</t>
  </si>
  <si>
    <t>CARPENTRY AND JOINERY</t>
  </si>
  <si>
    <t>Typist Chair</t>
  </si>
  <si>
    <t>No</t>
  </si>
  <si>
    <t>Months</t>
  </si>
  <si>
    <t>BILL OF QUANTITIES</t>
  </si>
  <si>
    <r>
      <t>Equipment container sizing - 6m x 3m x3m container divided to house both the equipment and batteries, including anti-intrusion grating built vertically between panels as per the standard “</t>
    </r>
    <r>
      <rPr>
        <b/>
        <u/>
        <sz val="12"/>
        <rFont val="Arial"/>
        <family val="2"/>
      </rPr>
      <t>240-138065940 – Additional Anti-intrusion measurements for equipment container at AC-Powered Sites</t>
    </r>
    <r>
      <rPr>
        <u/>
        <sz val="12"/>
        <rFont val="Arial"/>
        <family val="2"/>
      </rPr>
      <t>, electrical reticulation works, ventilation, overhead feeder entry panel,  smoke detections, complete as per the standard “</t>
    </r>
    <r>
      <rPr>
        <b/>
        <u/>
        <sz val="12"/>
        <rFont val="Arial"/>
        <family val="2"/>
      </rPr>
      <t>240-89498731 – Equipment Container for AC powered Sites”.</t>
    </r>
  </si>
  <si>
    <t>4,5kg CO2 fire extinguisher including 100mm x 450mm x 25mm polished hardwood back board with chamfered edges, fixed to brickwork.</t>
  </si>
  <si>
    <t>450 x 900 x 850mm Fold down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</si>
</sst>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0.00_-;\-&quot;R&quot;* #,##0.00_-;_-&quot;R&quot;* &quot;-&quot;??_-;_-@_-"/>
    <numFmt numFmtId="164" formatCode="_ &quot;R&quot;\ * #,##0.00_ ;_ &quot;R&quot;\ * \-#,##0.00_ ;_ &quot;R&quot;\ * &quot;-&quot;??_ ;_ @_ "/>
    <numFmt numFmtId="165" formatCode="_ * #,##0.00_ ;_ * \-#,##0.00_ ;_ * &quot;-&quot;??_ ;_ @_ "/>
    <numFmt numFmtId="166" formatCode="&quot;R&quot;\ #,##0.00"/>
    <numFmt numFmtId="167" formatCode="dd\-mmm\-yy_)"/>
    <numFmt numFmtId="168" formatCode="General_)"/>
    <numFmt numFmtId="169" formatCode="0.0"/>
    <numFmt numFmtId="170" formatCode="_(* #,##0.00_);_(* \(#,##0.00\);_(* &quot;-&quot;??_);_(@_)"/>
    <numFmt numFmtId="171" formatCode="0.000_)"/>
    <numFmt numFmtId="172" formatCode="#,##0.000000000000000_);[Red]\(#,##0.000000000000000\)"/>
    <numFmt numFmtId="173" formatCode="&quot;£&quot;#,##0;[Red]\-&quot;£&quot;#,##0"/>
    <numFmt numFmtId="174" formatCode="_(&quot;R&quot;\ * #,##0.00_);_(&quot;R&quot;\ * \(#,##0.00\);_(&quot;R&quot;\ * &quot;-&quot;??_);_(@_)"/>
    <numFmt numFmtId="175" formatCode="&quot;$&quot;#,##0\ ;\(&quot;$&quot;#,##0\)"/>
    <numFmt numFmtId="176" formatCode="_ * #,##0.00_)_£_ ;_ * \(#,##0.00\)_£_ ;_ * &quot;-&quot;??_)_£_ ;_ @_ "/>
    <numFmt numFmtId="177" formatCode="[$€]#,##0.00;[Red]\-[$€]#,##0.00"/>
    <numFmt numFmtId="178" formatCode="#,##0.0_);\(#,##0.0\)"/>
    <numFmt numFmtId="179" formatCode="#,##0.00000000000000000000000000_);[Red]\(#,##0.00000000000000000000000000\)"/>
    <numFmt numFmtId="180" formatCode="_(&quot;R&quot;\ * #,##0_);_(&quot;R&quot;\ * \(#,##0\);_(&quot;R&quot;\ * &quot;-&quot;_);_(@_)"/>
    <numFmt numFmtId="181" formatCode="0.00_)"/>
    <numFmt numFmtId="182" formatCode="###\ ###\ ##0\ \ &quot;RAND&quot;;\-###\ ###\ ##0\ &quot;RAND&quot;"/>
    <numFmt numFmtId="183" formatCode="_ * #,##0_ ;_ * \-#,##0_ ;_ * &quot;-&quot;??_ ;_ @_ "/>
    <numFmt numFmtId="184" formatCode="&quot;R&quot;#,##0.00"/>
    <numFmt numFmtId="185" formatCode="#,##0.000"/>
  </numFmts>
  <fonts count="64" x14ac:knownFonts="1">
    <font>
      <sz val="11"/>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sz val="10"/>
      <name val="Arial"/>
      <family val="2"/>
    </font>
    <font>
      <sz val="10"/>
      <name val="MS Sans Serif"/>
      <family val="2"/>
    </font>
    <font>
      <sz val="10"/>
      <name val="Helv"/>
    </font>
    <font>
      <b/>
      <sz val="12"/>
      <name val="Arial"/>
      <family val="2"/>
    </font>
    <font>
      <sz val="8"/>
      <name val="Arial"/>
      <family val="2"/>
    </font>
    <font>
      <sz val="10"/>
      <color indexed="8"/>
      <name val="Arial"/>
      <family val="2"/>
    </font>
    <font>
      <sz val="12"/>
      <name val="Helv"/>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name val="Times New Roman"/>
      <family val="1"/>
    </font>
    <font>
      <b/>
      <sz val="10"/>
      <name val="Times New Roman"/>
      <family val="1"/>
    </font>
    <font>
      <b/>
      <sz val="8"/>
      <name val="Times New Roman"/>
      <family val="1"/>
    </font>
    <font>
      <sz val="8"/>
      <name val="Times New Roman"/>
      <family val="1"/>
    </font>
    <font>
      <b/>
      <sz val="11"/>
      <color indexed="52"/>
      <name val="Calibri"/>
      <family val="2"/>
    </font>
    <font>
      <sz val="11"/>
      <name val="Tms Rmn"/>
    </font>
    <font>
      <sz val="12"/>
      <color indexed="24"/>
      <name val="Arial"/>
      <family val="2"/>
    </font>
    <font>
      <sz val="1"/>
      <color indexed="8"/>
      <name val="Courier"/>
      <family val="3"/>
    </font>
    <font>
      <i/>
      <sz val="1"/>
      <color indexed="8"/>
      <name val="Courier"/>
      <family val="3"/>
    </font>
    <font>
      <b/>
      <sz val="12"/>
      <name val="Helv"/>
    </font>
    <font>
      <b/>
      <sz val="15"/>
      <color indexed="56"/>
      <name val="Calibri"/>
      <family val="2"/>
    </font>
    <font>
      <b/>
      <sz val="13"/>
      <color indexed="56"/>
      <name val="Calibri"/>
      <family val="2"/>
    </font>
    <font>
      <b/>
      <sz val="11"/>
      <color indexed="56"/>
      <name val="Calibri"/>
      <family val="2"/>
    </font>
    <font>
      <u/>
      <sz val="10"/>
      <color indexed="12"/>
      <name val="Arial"/>
      <family val="2"/>
    </font>
    <font>
      <b/>
      <sz val="12"/>
      <name val="Tms Rmn"/>
    </font>
    <font>
      <sz val="11"/>
      <color indexed="52"/>
      <name val="Calibri"/>
      <family val="2"/>
    </font>
    <font>
      <b/>
      <sz val="11"/>
      <name val="Helv"/>
    </font>
    <font>
      <sz val="11"/>
      <color indexed="60"/>
      <name val="Calibri"/>
      <family val="2"/>
    </font>
    <font>
      <b/>
      <i/>
      <sz val="16"/>
      <name val="Helv"/>
    </font>
    <font>
      <b/>
      <u/>
      <sz val="10"/>
      <name val="Times New Roman"/>
      <family val="1"/>
    </font>
    <font>
      <b/>
      <sz val="10"/>
      <name val="MS Sans Serif"/>
      <family val="2"/>
    </font>
    <font>
      <sz val="12"/>
      <name val="Times New Roman"/>
      <family val="1"/>
    </font>
    <font>
      <sz val="24"/>
      <color indexed="13"/>
      <name val="Tms Rmn"/>
    </font>
    <font>
      <b/>
      <sz val="18"/>
      <color indexed="56"/>
      <name val="Cambria"/>
      <family val="2"/>
    </font>
    <font>
      <sz val="8"/>
      <color indexed="10"/>
      <name val="Arial Narrow"/>
      <family val="2"/>
    </font>
    <font>
      <u/>
      <sz val="9"/>
      <color indexed="12"/>
      <name val="Helv"/>
    </font>
    <font>
      <u/>
      <sz val="10"/>
      <name val="Times New Roman"/>
      <family val="1"/>
    </font>
    <font>
      <b/>
      <sz val="14"/>
      <name val="Calibri"/>
      <family val="2"/>
      <scheme val="minor"/>
    </font>
    <font>
      <sz val="14"/>
      <name val="Calibri"/>
      <family val="2"/>
      <scheme val="minor"/>
    </font>
    <font>
      <b/>
      <sz val="14"/>
      <color indexed="10"/>
      <name val="Calibri"/>
      <family val="2"/>
      <scheme val="minor"/>
    </font>
    <font>
      <b/>
      <u/>
      <sz val="14"/>
      <color indexed="10"/>
      <name val="Calibri"/>
      <family val="2"/>
      <scheme val="minor"/>
    </font>
    <font>
      <sz val="12"/>
      <name val="Arial"/>
      <family val="2"/>
    </font>
    <font>
      <sz val="8"/>
      <name val="Calibri"/>
      <family val="2"/>
      <scheme val="minor"/>
    </font>
    <font>
      <u/>
      <sz val="12"/>
      <name val="Arial"/>
      <family val="2"/>
    </font>
    <font>
      <sz val="12"/>
      <color theme="1"/>
      <name val="Arial"/>
      <family val="2"/>
    </font>
    <font>
      <b/>
      <sz val="12"/>
      <color theme="1"/>
      <name val="Arial"/>
      <family val="2"/>
    </font>
    <font>
      <sz val="12"/>
      <color rgb="FF242424"/>
      <name val="Arial"/>
      <family val="2"/>
    </font>
    <font>
      <sz val="12"/>
      <color indexed="8"/>
      <name val="Arial"/>
      <family val="2"/>
    </font>
    <font>
      <b/>
      <sz val="12"/>
      <color indexed="8"/>
      <name val="Arial"/>
      <family val="2"/>
    </font>
    <font>
      <sz val="12"/>
      <color rgb="FFFF0000"/>
      <name val="Arial"/>
      <family val="2"/>
    </font>
    <font>
      <u/>
      <sz val="12"/>
      <color theme="1"/>
      <name val="Arial"/>
      <family val="2"/>
    </font>
    <font>
      <u/>
      <sz val="12"/>
      <color indexed="8"/>
      <name val="Arial"/>
      <family val="2"/>
    </font>
    <font>
      <b/>
      <u/>
      <sz val="12"/>
      <name val="Arial"/>
      <family val="2"/>
    </font>
  </fonts>
  <fills count="31">
    <fill>
      <patternFill patternType="none"/>
    </fill>
    <fill>
      <patternFill patternType="gray125"/>
    </fill>
    <fill>
      <patternFill patternType="solid">
        <fgColor theme="0"/>
        <bgColor indexed="64"/>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5"/>
      </patternFill>
    </fill>
    <fill>
      <patternFill patternType="solid">
        <fgColor indexed="13"/>
      </patternFill>
    </fill>
    <fill>
      <patternFill patternType="solid">
        <fgColor indexed="12"/>
      </patternFill>
    </fill>
    <fill>
      <patternFill patternType="solid">
        <fgColor rgb="FFFFFFFF"/>
        <bgColor indexed="64"/>
      </patternFill>
    </fill>
    <fill>
      <patternFill patternType="solid">
        <fgColor theme="4" tint="0.39997558519241921"/>
        <bgColor indexed="64"/>
      </patternFill>
    </fill>
    <fill>
      <patternFill patternType="solid">
        <fgColor theme="3"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auto="1"/>
      </right>
      <top/>
      <bottom/>
      <diagonal/>
    </border>
    <border>
      <left/>
      <right style="thin">
        <color indexed="8"/>
      </right>
      <top/>
      <bottom/>
      <diagonal/>
    </border>
    <border>
      <left/>
      <right style="thin">
        <color indexed="64"/>
      </right>
      <top/>
      <bottom/>
      <diagonal/>
    </border>
  </borders>
  <cellStyleXfs count="582">
    <xf numFmtId="0" fontId="0" fillId="0" borderId="0"/>
    <xf numFmtId="165" fontId="3" fillId="0" borderId="0" applyFont="0" applyFill="0" applyBorder="0" applyAlignment="0" applyProtection="0"/>
    <xf numFmtId="0" fontId="4" fillId="0" borderId="0"/>
    <xf numFmtId="0" fontId="4" fillId="0" borderId="0"/>
    <xf numFmtId="0" fontId="5" fillId="0" borderId="0" applyFill="0"/>
    <xf numFmtId="167" fontId="6" fillId="0" borderId="0"/>
    <xf numFmtId="0" fontId="5" fillId="0" borderId="0" applyFill="0"/>
    <xf numFmtId="0" fontId="21" fillId="0" borderId="0">
      <alignment horizontal="left" vertical="top" wrapText="1"/>
    </xf>
    <xf numFmtId="0" fontId="22" fillId="0" borderId="0">
      <alignment horizontal="left" vertical="top" wrapText="1"/>
    </xf>
    <xf numFmtId="0" fontId="23" fillId="0" borderId="0">
      <alignment horizontal="left" vertical="top" wrapText="1"/>
    </xf>
    <xf numFmtId="0" fontId="11" fillId="4"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5"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6" borderId="0" applyNumberFormat="0" applyBorder="0" applyAlignment="0" applyProtection="0"/>
    <xf numFmtId="0" fontId="24" fillId="0" borderId="0">
      <alignment horizontal="center" wrapText="1"/>
      <protection locked="0"/>
    </xf>
    <xf numFmtId="0" fontId="13" fillId="6" borderId="0" applyNumberFormat="0" applyBorder="0" applyAlignment="0" applyProtection="0"/>
    <xf numFmtId="0" fontId="25" fillId="23" borderId="16" applyNumberFormat="0" applyAlignment="0" applyProtection="0"/>
    <xf numFmtId="0" fontId="25" fillId="23" borderId="16" applyNumberFormat="0" applyAlignment="0" applyProtection="0"/>
    <xf numFmtId="0" fontId="25" fillId="23" borderId="16" applyNumberFormat="0" applyAlignment="0" applyProtection="0"/>
    <xf numFmtId="0" fontId="14" fillId="24" borderId="17" applyNumberFormat="0" applyAlignment="0" applyProtection="0"/>
    <xf numFmtId="171" fontId="26" fillId="0" borderId="0"/>
    <xf numFmtId="172" fontId="4" fillId="0" borderId="0"/>
    <xf numFmtId="171" fontId="26" fillId="0" borderId="0"/>
    <xf numFmtId="172" fontId="4" fillId="0" borderId="0"/>
    <xf numFmtId="171" fontId="26" fillId="0" borderId="0"/>
    <xf numFmtId="172" fontId="4" fillId="0" borderId="0"/>
    <xf numFmtId="171" fontId="26" fillId="0" borderId="0"/>
    <xf numFmtId="172" fontId="4" fillId="0" borderId="0"/>
    <xf numFmtId="171" fontId="26" fillId="0" borderId="0"/>
    <xf numFmtId="172" fontId="4" fillId="0" borderId="0"/>
    <xf numFmtId="171" fontId="26" fillId="0" borderId="0"/>
    <xf numFmtId="172" fontId="4" fillId="0" borderId="0"/>
    <xf numFmtId="171" fontId="26" fillId="0" borderId="0"/>
    <xf numFmtId="172" fontId="4" fillId="0" borderId="0"/>
    <xf numFmtId="171" fontId="26" fillId="0" borderId="0"/>
    <xf numFmtId="172"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3"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3" fontId="4" fillId="0" borderId="0" applyFont="0" applyFill="0" applyBorder="0" applyAlignment="0" applyProtection="0"/>
    <xf numFmtId="3" fontId="27" fillId="0" borderId="0" applyFont="0" applyFill="0" applyBorder="0" applyAlignment="0" applyProtection="0"/>
    <xf numFmtId="164" fontId="4" fillId="0" borderId="0" applyFont="0" applyFill="0" applyBorder="0" applyAlignment="0" applyProtection="0"/>
    <xf numFmtId="17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0" fontId="26" fillId="0" borderId="0"/>
    <xf numFmtId="0" fontId="26" fillId="0" borderId="18"/>
    <xf numFmtId="0" fontId="26" fillId="0" borderId="18"/>
    <xf numFmtId="0" fontId="4" fillId="0" borderId="0" applyFont="0" applyFill="0" applyBorder="0" applyAlignment="0" applyProtection="0"/>
    <xf numFmtId="0" fontId="2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7" fontId="5" fillId="0" borderId="0" applyFont="0" applyFill="0" applyBorder="0" applyAlignment="0" applyProtection="0"/>
    <xf numFmtId="0" fontId="15" fillId="0" borderId="0" applyNumberFormat="0" applyFill="0" applyBorder="0" applyAlignment="0" applyProtection="0"/>
    <xf numFmtId="0" fontId="28" fillId="0" borderId="0">
      <protection locked="0"/>
    </xf>
    <xf numFmtId="0" fontId="28" fillId="0" borderId="0">
      <protection locked="0"/>
    </xf>
    <xf numFmtId="0" fontId="29" fillId="0" borderId="0">
      <protection locked="0"/>
    </xf>
    <xf numFmtId="0" fontId="28" fillId="0" borderId="0">
      <protection locked="0"/>
    </xf>
    <xf numFmtId="0" fontId="28" fillId="0" borderId="0">
      <protection locked="0"/>
    </xf>
    <xf numFmtId="0" fontId="28" fillId="0" borderId="0">
      <protection locked="0"/>
    </xf>
    <xf numFmtId="0" fontId="29" fillId="0" borderId="0">
      <protection locked="0"/>
    </xf>
    <xf numFmtId="0" fontId="5" fillId="0" borderId="0"/>
    <xf numFmtId="0" fontId="5" fillId="0" borderId="0"/>
    <xf numFmtId="2" fontId="4" fillId="0" borderId="0" applyFont="0" applyFill="0" applyBorder="0" applyAlignment="0" applyProtection="0"/>
    <xf numFmtId="2" fontId="27" fillId="0" borderId="0" applyFont="0" applyFill="0" applyBorder="0" applyAlignment="0" applyProtection="0"/>
    <xf numFmtId="0" fontId="16" fillId="8" borderId="0" applyNumberFormat="0" applyBorder="0" applyAlignment="0" applyProtection="0"/>
    <xf numFmtId="0" fontId="30" fillId="0" borderId="0">
      <alignment horizontal="left"/>
    </xf>
    <xf numFmtId="0" fontId="7" fillId="0" borderId="13" applyNumberFormat="0" applyAlignment="0" applyProtection="0">
      <alignment horizontal="left" vertical="center"/>
    </xf>
    <xf numFmtId="0" fontId="7" fillId="0" borderId="13" applyNumberFormat="0" applyAlignment="0" applyProtection="0">
      <alignment horizontal="left" vertical="center"/>
    </xf>
    <xf numFmtId="0" fontId="7" fillId="0" borderId="13" applyNumberFormat="0" applyAlignment="0" applyProtection="0">
      <alignment horizontal="left" vertical="center"/>
    </xf>
    <xf numFmtId="0" fontId="7" fillId="0" borderId="13" applyNumberFormat="0" applyAlignment="0" applyProtection="0">
      <alignment horizontal="left" vertical="center"/>
    </xf>
    <xf numFmtId="0" fontId="7" fillId="0" borderId="14">
      <alignment horizontal="left" vertical="center"/>
    </xf>
    <xf numFmtId="0" fontId="7" fillId="0" borderId="14">
      <alignment horizontal="left" vertical="center"/>
    </xf>
    <xf numFmtId="0" fontId="31" fillId="0" borderId="19" applyNumberFormat="0" applyFill="0" applyAlignment="0" applyProtection="0"/>
    <xf numFmtId="0" fontId="32" fillId="0" borderId="20" applyNumberFormat="0" applyFill="0" applyAlignment="0" applyProtection="0"/>
    <xf numFmtId="0" fontId="33" fillId="0" borderId="21" applyNumberFormat="0" applyFill="0" applyAlignment="0" applyProtection="0"/>
    <xf numFmtId="0" fontId="33" fillId="0" borderId="21"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17" fillId="9" borderId="16" applyNumberFormat="0" applyAlignment="0" applyProtection="0"/>
    <xf numFmtId="0" fontId="17" fillId="9" borderId="16" applyNumberFormat="0" applyAlignment="0" applyProtection="0"/>
    <xf numFmtId="0" fontId="17" fillId="9" borderId="16" applyNumberFormat="0" applyAlignment="0" applyProtection="0"/>
    <xf numFmtId="178" fontId="10" fillId="25" borderId="0"/>
    <xf numFmtId="0" fontId="35" fillId="26" borderId="18"/>
    <xf numFmtId="0" fontId="35" fillId="26" borderId="18"/>
    <xf numFmtId="0" fontId="36" fillId="0" borderId="22" applyNumberFormat="0" applyFill="0" applyAlignment="0" applyProtection="0"/>
    <xf numFmtId="0" fontId="37" fillId="0" borderId="23"/>
    <xf numFmtId="0" fontId="37" fillId="0" borderId="23"/>
    <xf numFmtId="0" fontId="38" fillId="12" borderId="0" applyNumberFormat="0" applyBorder="0" applyAlignment="0" applyProtection="0"/>
    <xf numFmtId="0" fontId="39" fillId="0" borderId="0"/>
    <xf numFmtId="179" fontId="4" fillId="0" borderId="0"/>
    <xf numFmtId="0" fontId="39"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pplyFill="0"/>
    <xf numFmtId="0" fontId="4" fillId="0" borderId="0"/>
    <xf numFmtId="0" fontId="5" fillId="0" borderId="0" applyFill="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167" fontId="6" fillId="0" borderId="0"/>
    <xf numFmtId="167" fontId="6" fillId="0" borderId="0"/>
    <xf numFmtId="0" fontId="4" fillId="0" borderId="0"/>
    <xf numFmtId="0" fontId="5" fillId="0" borderId="0" applyFill="0"/>
    <xf numFmtId="0" fontId="5" fillId="0" borderId="0" applyFill="0"/>
    <xf numFmtId="0" fontId="4" fillId="0" borderId="0"/>
    <xf numFmtId="0" fontId="5" fillId="0" borderId="0" applyFill="0"/>
    <xf numFmtId="0" fontId="5" fillId="0" borderId="0" applyFill="0"/>
    <xf numFmtId="0" fontId="4" fillId="0" borderId="0"/>
    <xf numFmtId="0" fontId="5" fillId="0" borderId="0" applyFill="0"/>
    <xf numFmtId="0" fontId="5" fillId="0" borderId="0" applyFill="0"/>
    <xf numFmtId="0" fontId="4" fillId="0" borderId="0"/>
    <xf numFmtId="0" fontId="5" fillId="0" borderId="0" applyFill="0"/>
    <xf numFmtId="0" fontId="5" fillId="0" borderId="0" applyFill="0"/>
    <xf numFmtId="0" fontId="8" fillId="0" borderId="0"/>
    <xf numFmtId="0" fontId="10" fillId="0" borderId="0"/>
    <xf numFmtId="0" fontId="8" fillId="0" borderId="0"/>
    <xf numFmtId="0" fontId="4" fillId="0" borderId="0"/>
    <xf numFmtId="0" fontId="4" fillId="0" borderId="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3" fillId="0" borderId="0"/>
    <xf numFmtId="168" fontId="10" fillId="0" borderId="0"/>
    <xf numFmtId="0" fontId="6" fillId="0" borderId="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3" fillId="0" borderId="0"/>
    <xf numFmtId="0" fontId="5" fillId="0" borderId="0" applyFill="0"/>
    <xf numFmtId="0" fontId="5" fillId="0" borderId="0"/>
    <xf numFmtId="0" fontId="5" fillId="0" borderId="0"/>
    <xf numFmtId="0" fontId="4" fillId="0" borderId="0"/>
    <xf numFmtId="0" fontId="5" fillId="0" borderId="0" applyFill="0"/>
    <xf numFmtId="0" fontId="5" fillId="0" borderId="0" applyFill="0"/>
    <xf numFmtId="0" fontId="5" fillId="0" borderId="0" applyFill="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3" fillId="0" borderId="0"/>
    <xf numFmtId="0" fontId="3" fillId="0" borderId="0"/>
    <xf numFmtId="0" fontId="5" fillId="0" borderId="0" applyFill="0"/>
    <xf numFmtId="0" fontId="5" fillId="0" borderId="0" applyFill="0"/>
    <xf numFmtId="0" fontId="5" fillId="0" borderId="0" applyFill="0"/>
    <xf numFmtId="0" fontId="11" fillId="7" borderId="24" applyNumberFormat="0" applyFont="0" applyAlignment="0" applyProtection="0"/>
    <xf numFmtId="0" fontId="11" fillId="7" borderId="24" applyNumberFormat="0" applyFont="0" applyAlignment="0" applyProtection="0"/>
    <xf numFmtId="0" fontId="11" fillId="7" borderId="24" applyNumberFormat="0" applyFont="0" applyAlignment="0" applyProtection="0"/>
    <xf numFmtId="0" fontId="40" fillId="0" borderId="0"/>
    <xf numFmtId="0" fontId="19" fillId="23" borderId="25" applyNumberFormat="0" applyAlignment="0" applyProtection="0"/>
    <xf numFmtId="0" fontId="19" fillId="23" borderId="25" applyNumberFormat="0" applyAlignment="0" applyProtection="0"/>
    <xf numFmtId="0" fontId="19" fillId="23" borderId="25" applyNumberFormat="0" applyAlignment="0" applyProtection="0"/>
    <xf numFmtId="14" fontId="24" fillId="0" borderId="0">
      <alignment horizontal="center" wrapText="1"/>
      <protection locked="0"/>
    </xf>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180" fontId="8" fillId="0" borderId="4"/>
    <xf numFmtId="0" fontId="26" fillId="0" borderId="0"/>
    <xf numFmtId="0" fontId="41" fillId="0" borderId="0" applyNumberFormat="0">
      <alignment horizontal="right"/>
    </xf>
    <xf numFmtId="0" fontId="5" fillId="0" borderId="0"/>
    <xf numFmtId="0" fontId="42" fillId="0" borderId="0"/>
    <xf numFmtId="0" fontId="4" fillId="0" borderId="0"/>
    <xf numFmtId="0" fontId="37" fillId="0" borderId="0"/>
    <xf numFmtId="0" fontId="26" fillId="0" borderId="18"/>
    <xf numFmtId="0" fontId="26" fillId="0" borderId="18"/>
    <xf numFmtId="0" fontId="43" fillId="27"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0" fillId="0" borderId="26" applyNumberFormat="0" applyFill="0" applyAlignment="0" applyProtection="0"/>
    <xf numFmtId="0" fontId="20" fillId="0" borderId="26" applyNumberFormat="0" applyFill="0" applyAlignment="0" applyProtection="0"/>
    <xf numFmtId="0" fontId="20" fillId="0" borderId="26" applyNumberFormat="0" applyFill="0" applyAlignment="0" applyProtection="0"/>
    <xf numFmtId="0" fontId="35" fillId="0" borderId="27"/>
    <xf numFmtId="0" fontId="35" fillId="0" borderId="18"/>
    <xf numFmtId="0" fontId="35" fillId="0" borderId="18"/>
    <xf numFmtId="0" fontId="45" fillId="0" borderId="0">
      <alignment vertical="top"/>
    </xf>
    <xf numFmtId="0" fontId="18" fillId="0" borderId="0" applyNumberFormat="0" applyFill="0" applyBorder="0" applyAlignment="0" applyProtection="0"/>
    <xf numFmtId="0" fontId="5" fillId="0" borderId="0" applyFill="0"/>
    <xf numFmtId="0" fontId="5" fillId="0" borderId="0" applyFill="0"/>
    <xf numFmtId="0" fontId="3" fillId="0" borderId="0"/>
    <xf numFmtId="0" fontId="3" fillId="0" borderId="0"/>
    <xf numFmtId="168" fontId="10" fillId="0" borderId="0"/>
    <xf numFmtId="170" fontId="4" fillId="0" borderId="0" applyFont="0" applyFill="0" applyBorder="0" applyAlignment="0" applyProtection="0"/>
    <xf numFmtId="0" fontId="3" fillId="0" borderId="0"/>
    <xf numFmtId="165" fontId="11" fillId="0" borderId="0" applyFont="0" applyFill="0" applyBorder="0" applyAlignment="0" applyProtection="0"/>
    <xf numFmtId="181" fontId="39"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pplyFill="0"/>
    <xf numFmtId="0" fontId="5" fillId="0" borderId="0" applyFill="0"/>
    <xf numFmtId="0" fontId="5" fillId="0" borderId="0" applyFill="0"/>
    <xf numFmtId="0" fontId="5" fillId="0" borderId="0" applyFill="0"/>
    <xf numFmtId="0" fontId="3" fillId="0" borderId="0"/>
    <xf numFmtId="165" fontId="11" fillId="0" borderId="0" applyFont="0" applyFill="0" applyBorder="0" applyAlignment="0" applyProtection="0"/>
    <xf numFmtId="167" fontId="6"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0" borderId="0"/>
    <xf numFmtId="167" fontId="6" fillId="0" borderId="0"/>
    <xf numFmtId="0" fontId="25" fillId="23" borderId="16" applyNumberFormat="0" applyAlignment="0" applyProtection="0"/>
    <xf numFmtId="0" fontId="25" fillId="23" borderId="16" applyNumberFormat="0" applyAlignment="0" applyProtection="0"/>
    <xf numFmtId="0" fontId="25" fillId="23" borderId="16" applyNumberFormat="0" applyAlignment="0" applyProtection="0"/>
    <xf numFmtId="0" fontId="25" fillId="23" borderId="16" applyNumberFormat="0" applyAlignment="0" applyProtection="0"/>
    <xf numFmtId="0" fontId="25" fillId="23" borderId="16" applyNumberFormat="0" applyAlignment="0" applyProtection="0"/>
    <xf numFmtId="0" fontId="25" fillId="23" borderId="16"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26" fillId="0" borderId="18"/>
    <xf numFmtId="0" fontId="26" fillId="0" borderId="18"/>
    <xf numFmtId="0" fontId="7" fillId="0" borderId="14">
      <alignment horizontal="left" vertical="center"/>
    </xf>
    <xf numFmtId="0" fontId="7" fillId="0" borderId="14">
      <alignment horizontal="left" vertical="center"/>
    </xf>
    <xf numFmtId="0" fontId="7" fillId="0" borderId="14">
      <alignment horizontal="left" vertical="center"/>
    </xf>
    <xf numFmtId="0" fontId="17" fillId="9" borderId="16" applyNumberFormat="0" applyAlignment="0" applyProtection="0"/>
    <xf numFmtId="0" fontId="17" fillId="9" borderId="16" applyNumberFormat="0" applyAlignment="0" applyProtection="0"/>
    <xf numFmtId="0" fontId="17" fillId="9" borderId="16" applyNumberFormat="0" applyAlignment="0" applyProtection="0"/>
    <xf numFmtId="0" fontId="17" fillId="9" borderId="16" applyNumberFormat="0" applyAlignment="0" applyProtection="0"/>
    <xf numFmtId="0" fontId="17" fillId="9" borderId="16" applyNumberFormat="0" applyAlignment="0" applyProtection="0"/>
    <xf numFmtId="0" fontId="17" fillId="9" borderId="16" applyNumberFormat="0" applyAlignment="0" applyProtection="0"/>
    <xf numFmtId="0" fontId="35" fillId="26" borderId="18"/>
    <xf numFmtId="0" fontId="35" fillId="26" borderId="18"/>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5" fillId="0" borderId="0" applyFill="0"/>
    <xf numFmtId="0" fontId="11" fillId="7" borderId="24" applyNumberFormat="0" applyFont="0" applyAlignment="0" applyProtection="0"/>
    <xf numFmtId="0" fontId="11" fillId="7" borderId="24" applyNumberFormat="0" applyFont="0" applyAlignment="0" applyProtection="0"/>
    <xf numFmtId="0" fontId="11" fillId="7" borderId="24" applyNumberFormat="0" applyFont="0" applyAlignment="0" applyProtection="0"/>
    <xf numFmtId="0" fontId="11" fillId="7" borderId="24" applyNumberFormat="0" applyFont="0" applyAlignment="0" applyProtection="0"/>
    <xf numFmtId="0" fontId="11" fillId="7" borderId="24" applyNumberFormat="0" applyFont="0" applyAlignment="0" applyProtection="0"/>
    <xf numFmtId="0" fontId="11" fillId="7" borderId="24" applyNumberFormat="0" applyFont="0" applyAlignment="0" applyProtection="0"/>
    <xf numFmtId="0" fontId="19" fillId="23" borderId="25" applyNumberFormat="0" applyAlignment="0" applyProtection="0"/>
    <xf numFmtId="0" fontId="19" fillId="23" borderId="25" applyNumberFormat="0" applyAlignment="0" applyProtection="0"/>
    <xf numFmtId="0" fontId="19" fillId="23" borderId="25" applyNumberFormat="0" applyAlignment="0" applyProtection="0"/>
    <xf numFmtId="0" fontId="19" fillId="23" borderId="25" applyNumberFormat="0" applyAlignment="0" applyProtection="0"/>
    <xf numFmtId="0" fontId="19" fillId="23" borderId="25" applyNumberFormat="0" applyAlignment="0" applyProtection="0"/>
    <xf numFmtId="0" fontId="19" fillId="23" borderId="25" applyNumberFormat="0" applyAlignment="0" applyProtection="0"/>
    <xf numFmtId="0" fontId="26" fillId="0" borderId="18"/>
    <xf numFmtId="0" fontId="26" fillId="0" borderId="18"/>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0" fillId="0" borderId="26" applyNumberFormat="0" applyFill="0" applyAlignment="0" applyProtection="0"/>
    <xf numFmtId="0" fontId="20" fillId="0" borderId="26" applyNumberFormat="0" applyFill="0" applyAlignment="0" applyProtection="0"/>
    <xf numFmtId="0" fontId="20" fillId="0" borderId="26" applyNumberFormat="0" applyFill="0" applyAlignment="0" applyProtection="0"/>
    <xf numFmtId="0" fontId="20" fillId="0" borderId="26" applyNumberFormat="0" applyFill="0" applyAlignment="0" applyProtection="0"/>
    <xf numFmtId="0" fontId="20" fillId="0" borderId="26" applyNumberFormat="0" applyFill="0" applyAlignment="0" applyProtection="0"/>
    <xf numFmtId="0" fontId="20" fillId="0" borderId="26" applyNumberFormat="0" applyFill="0" applyAlignment="0" applyProtection="0"/>
    <xf numFmtId="0" fontId="35" fillId="0" borderId="18"/>
    <xf numFmtId="0" fontId="35" fillId="0" borderId="18"/>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8" fillId="0" borderId="0"/>
    <xf numFmtId="44" fontId="3" fillId="0" borderId="0" applyFont="0" applyFill="0" applyBorder="0" applyAlignment="0" applyProtection="0"/>
    <xf numFmtId="0" fontId="3" fillId="0" borderId="0"/>
    <xf numFmtId="44" fontId="6" fillId="0" borderId="0" applyFont="0" applyFill="0" applyBorder="0" applyAlignment="0" applyProtection="0"/>
    <xf numFmtId="0" fontId="3" fillId="0" borderId="0"/>
    <xf numFmtId="0" fontId="5" fillId="0" borderId="0" applyFill="0"/>
  </cellStyleXfs>
  <cellXfs count="425">
    <xf numFmtId="0" fontId="0" fillId="0" borderId="0" xfId="0"/>
    <xf numFmtId="167" fontId="50" fillId="29" borderId="0" xfId="359" applyFont="1" applyFill="1" applyAlignment="1" applyProtection="1">
      <alignment horizontal="left" vertical="center"/>
      <protection locked="0"/>
    </xf>
    <xf numFmtId="14" fontId="50" fillId="29" borderId="0" xfId="359" applyNumberFormat="1" applyFont="1" applyFill="1" applyAlignment="1" applyProtection="1">
      <alignment horizontal="left" vertical="center"/>
      <protection locked="0"/>
    </xf>
    <xf numFmtId="167" fontId="50" fillId="0" borderId="0" xfId="359" applyFont="1" applyAlignment="1">
      <alignment horizontal="left" vertical="center"/>
    </xf>
    <xf numFmtId="167" fontId="49" fillId="2" borderId="0" xfId="359" applyFont="1" applyFill="1" applyAlignment="1">
      <alignment vertical="center"/>
    </xf>
    <xf numFmtId="167" fontId="49" fillId="0" borderId="0" xfId="359" applyFont="1" applyAlignment="1">
      <alignment vertical="center"/>
    </xf>
    <xf numFmtId="167" fontId="49" fillId="2" borderId="28" xfId="359" applyFont="1" applyFill="1" applyBorder="1" applyAlignment="1" applyProtection="1">
      <alignment vertical="center"/>
      <protection locked="0"/>
    </xf>
    <xf numFmtId="167" fontId="49" fillId="2" borderId="31" xfId="359" applyFont="1" applyFill="1" applyBorder="1" applyAlignment="1">
      <alignment vertical="center"/>
    </xf>
    <xf numFmtId="167" fontId="49" fillId="2" borderId="15" xfId="359" applyFont="1" applyFill="1" applyBorder="1" applyAlignment="1">
      <alignment vertical="center"/>
    </xf>
    <xf numFmtId="167" fontId="49" fillId="2" borderId="34" xfId="359" applyFont="1" applyFill="1" applyBorder="1" applyAlignment="1">
      <alignment vertical="center"/>
    </xf>
    <xf numFmtId="167" fontId="49" fillId="2" borderId="6" xfId="359" applyFont="1" applyFill="1" applyBorder="1" applyAlignment="1">
      <alignment vertical="center"/>
    </xf>
    <xf numFmtId="167" fontId="48" fillId="2" borderId="28" xfId="359" applyFont="1" applyFill="1" applyBorder="1" applyAlignment="1">
      <alignment vertical="center"/>
    </xf>
    <xf numFmtId="167" fontId="49" fillId="2" borderId="0" xfId="359" applyFont="1" applyFill="1" applyAlignment="1">
      <alignment horizontal="center" vertical="center"/>
    </xf>
    <xf numFmtId="167" fontId="49" fillId="2" borderId="28" xfId="359" applyFont="1" applyFill="1" applyBorder="1" applyAlignment="1">
      <alignment vertical="center"/>
    </xf>
    <xf numFmtId="167" fontId="48" fillId="2" borderId="0" xfId="359" applyFont="1" applyFill="1" applyAlignment="1">
      <alignment horizontal="centerContinuous" vertical="center"/>
    </xf>
    <xf numFmtId="167" fontId="48" fillId="2" borderId="0" xfId="359" applyFont="1" applyFill="1" applyAlignment="1">
      <alignment horizontal="left" vertical="center"/>
    </xf>
    <xf numFmtId="182" fontId="51" fillId="29" borderId="0" xfId="359" applyNumberFormat="1" applyFont="1" applyFill="1" applyAlignment="1">
      <alignment horizontal="justify" vertical="center"/>
    </xf>
    <xf numFmtId="167" fontId="48" fillId="2" borderId="0" xfId="359" applyFont="1" applyFill="1" applyAlignment="1">
      <alignment vertical="top"/>
    </xf>
    <xf numFmtId="167" fontId="48" fillId="2" borderId="0" xfId="359" applyFont="1" applyFill="1" applyAlignment="1">
      <alignment vertical="center"/>
    </xf>
    <xf numFmtId="167" fontId="50" fillId="2" borderId="0" xfId="359" applyFont="1" applyFill="1" applyAlignment="1">
      <alignment horizontal="justify" vertical="center"/>
    </xf>
    <xf numFmtId="167" fontId="48" fillId="2" borderId="0" xfId="359" applyFont="1" applyFill="1" applyAlignment="1">
      <alignment horizontal="center" vertical="center"/>
    </xf>
    <xf numFmtId="0" fontId="52" fillId="2" borderId="6" xfId="0" applyFont="1" applyFill="1" applyBorder="1" applyAlignment="1">
      <alignment horizontal="center"/>
    </xf>
    <xf numFmtId="0" fontId="52" fillId="2" borderId="0" xfId="0" applyFont="1" applyFill="1" applyAlignment="1">
      <alignment horizontal="center"/>
    </xf>
    <xf numFmtId="0" fontId="52" fillId="2" borderId="6" xfId="0" applyFont="1" applyFill="1" applyBorder="1" applyAlignment="1">
      <alignment horizontal="center" vertical="center"/>
    </xf>
    <xf numFmtId="0" fontId="52" fillId="2" borderId="0" xfId="0" applyFont="1" applyFill="1" applyAlignment="1">
      <alignment horizontal="center" vertical="center"/>
    </xf>
    <xf numFmtId="0" fontId="55" fillId="2" borderId="0" xfId="0" applyFont="1" applyFill="1"/>
    <xf numFmtId="0" fontId="55" fillId="0" borderId="0" xfId="0" applyFont="1"/>
    <xf numFmtId="1" fontId="55" fillId="0" borderId="0" xfId="0" applyNumberFormat="1" applyFont="1"/>
    <xf numFmtId="0" fontId="55" fillId="2" borderId="5" xfId="0" applyFont="1" applyFill="1" applyBorder="1"/>
    <xf numFmtId="0" fontId="55" fillId="2" borderId="14" xfId="0" applyFont="1" applyFill="1" applyBorder="1"/>
    <xf numFmtId="44" fontId="7" fillId="0" borderId="1" xfId="0" applyNumberFormat="1" applyFont="1" applyBorder="1" applyAlignment="1">
      <alignment horizontal="center" vertical="center" wrapText="1"/>
    </xf>
    <xf numFmtId="0" fontId="55" fillId="2" borderId="0" xfId="0" applyFont="1" applyFill="1" applyAlignment="1">
      <alignment vertical="center"/>
    </xf>
    <xf numFmtId="0" fontId="52" fillId="2" borderId="3" xfId="0" applyFont="1" applyFill="1" applyBorder="1" applyAlignment="1">
      <alignment horizontal="center"/>
    </xf>
    <xf numFmtId="0" fontId="52" fillId="2" borderId="2" xfId="0" applyFont="1" applyFill="1" applyBorder="1" applyAlignment="1">
      <alignment horizontal="center"/>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44" fontId="55" fillId="2" borderId="0" xfId="0" applyNumberFormat="1" applyFont="1" applyFill="1"/>
    <xf numFmtId="0" fontId="52" fillId="0" borderId="0" xfId="0" applyFont="1"/>
    <xf numFmtId="44" fontId="52" fillId="0" borderId="0" xfId="0" applyNumberFormat="1" applyFont="1"/>
    <xf numFmtId="44" fontId="55" fillId="2" borderId="0" xfId="0" applyNumberFormat="1" applyFont="1" applyFill="1" applyAlignment="1">
      <alignment vertical="center"/>
    </xf>
    <xf numFmtId="44" fontId="52" fillId="0" borderId="0" xfId="5" applyNumberFormat="1" applyFont="1" applyAlignment="1">
      <alignment horizontal="center" vertical="center"/>
    </xf>
    <xf numFmtId="2" fontId="52" fillId="0" borderId="0" xfId="5" applyNumberFormat="1" applyFont="1" applyAlignment="1" applyProtection="1">
      <alignment vertical="center"/>
      <protection locked="0"/>
    </xf>
    <xf numFmtId="44" fontId="52" fillId="0" borderId="0" xfId="577" applyFont="1" applyFill="1" applyAlignment="1" applyProtection="1">
      <alignment vertical="center"/>
      <protection locked="0"/>
    </xf>
    <xf numFmtId="184" fontId="52" fillId="0" borderId="0" xfId="5" applyNumberFormat="1" applyFont="1" applyAlignment="1" applyProtection="1">
      <alignment vertical="center"/>
      <protection locked="0"/>
    </xf>
    <xf numFmtId="167" fontId="52" fillId="0" borderId="0" xfId="5" applyFont="1" applyAlignment="1" applyProtection="1">
      <alignment vertical="center"/>
      <protection locked="0"/>
    </xf>
    <xf numFmtId="0" fontId="55" fillId="2" borderId="0" xfId="0" applyFont="1" applyFill="1" applyProtection="1">
      <protection locked="0"/>
    </xf>
    <xf numFmtId="0" fontId="55" fillId="2" borderId="5" xfId="0" applyFont="1" applyFill="1" applyBorder="1" applyAlignment="1">
      <alignment vertical="center"/>
    </xf>
    <xf numFmtId="0" fontId="55" fillId="2" borderId="14" xfId="0" applyFont="1" applyFill="1" applyBorder="1" applyAlignment="1">
      <alignment vertical="center"/>
    </xf>
    <xf numFmtId="0" fontId="7" fillId="2" borderId="0" xfId="0" applyFont="1" applyFill="1" applyAlignment="1" applyProtection="1">
      <alignment horizontal="center" vertical="center"/>
      <protection locked="0"/>
    </xf>
    <xf numFmtId="44" fontId="7" fillId="0" borderId="5" xfId="0" applyNumberFormat="1" applyFont="1" applyBorder="1" applyAlignment="1">
      <alignment horizontal="center" vertical="center"/>
    </xf>
    <xf numFmtId="0" fontId="56" fillId="2" borderId="0" xfId="0" applyFont="1" applyFill="1" applyAlignment="1" applyProtection="1">
      <alignment horizontal="center" vertical="center"/>
      <protection locked="0"/>
    </xf>
    <xf numFmtId="0" fontId="52" fillId="2" borderId="0" xfId="0" applyFont="1" applyFill="1" applyAlignment="1" applyProtection="1">
      <alignment horizontal="center"/>
      <protection locked="0"/>
    </xf>
    <xf numFmtId="0" fontId="7" fillId="2" borderId="3" xfId="0" applyFont="1" applyFill="1" applyBorder="1" applyAlignment="1">
      <alignment horizontal="center" vertical="center"/>
    </xf>
    <xf numFmtId="44" fontId="52" fillId="0" borderId="2" xfId="0" applyNumberFormat="1" applyFont="1" applyBorder="1" applyAlignment="1" applyProtection="1">
      <alignment horizontal="center"/>
      <protection locked="0"/>
    </xf>
    <xf numFmtId="0" fontId="52" fillId="2" borderId="0" xfId="0" applyFont="1" applyFill="1" applyAlignment="1" applyProtection="1">
      <alignment horizontal="center" vertical="center"/>
      <protection locked="0"/>
    </xf>
    <xf numFmtId="0" fontId="55" fillId="2" borderId="0" xfId="0" applyFont="1" applyFill="1" applyAlignment="1" applyProtection="1">
      <alignment vertical="center"/>
      <protection locked="0"/>
    </xf>
    <xf numFmtId="0" fontId="52" fillId="0" borderId="0" xfId="0" applyFont="1" applyAlignment="1" applyProtection="1">
      <alignment horizontal="center"/>
      <protection locked="0"/>
    </xf>
    <xf numFmtId="0" fontId="52" fillId="0" borderId="0" xfId="0" applyFont="1" applyAlignment="1">
      <alignment horizontal="center"/>
    </xf>
    <xf numFmtId="44" fontId="52" fillId="2" borderId="3" xfId="0" applyNumberFormat="1" applyFont="1" applyFill="1" applyBorder="1" applyAlignment="1" applyProtection="1">
      <alignment horizontal="right"/>
      <protection locked="0"/>
    </xf>
    <xf numFmtId="0" fontId="55" fillId="0" borderId="0" xfId="0" applyFont="1" applyProtection="1">
      <protection locked="0"/>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55" fillId="0" borderId="0" xfId="0" applyFont="1" applyAlignment="1">
      <alignment vertical="center"/>
    </xf>
    <xf numFmtId="0" fontId="55" fillId="0" borderId="0" xfId="0" applyFont="1" applyAlignment="1" applyProtection="1">
      <alignment vertical="center"/>
      <protection locked="0"/>
    </xf>
    <xf numFmtId="0" fontId="52" fillId="0" borderId="0" xfId="0" applyFont="1" applyProtection="1">
      <protection locked="0"/>
    </xf>
    <xf numFmtId="0" fontId="52" fillId="0" borderId="0" xfId="0" applyFont="1" applyAlignment="1" applyProtection="1">
      <alignment horizontal="center" vertical="top"/>
      <protection locked="0"/>
    </xf>
    <xf numFmtId="0" fontId="52" fillId="0" borderId="0" xfId="0" applyFont="1" applyAlignment="1">
      <alignment horizontal="center" vertical="top"/>
    </xf>
    <xf numFmtId="0" fontId="55" fillId="0" borderId="0" xfId="0" applyFont="1" applyAlignment="1">
      <alignment vertical="top"/>
    </xf>
    <xf numFmtId="0" fontId="55" fillId="0" borderId="0" xfId="0" applyFont="1" applyAlignment="1" applyProtection="1">
      <alignment vertical="top"/>
      <protection locked="0"/>
    </xf>
    <xf numFmtId="1" fontId="52" fillId="2" borderId="0" xfId="0" applyNumberFormat="1" applyFont="1" applyFill="1" applyAlignment="1">
      <alignment horizontal="center"/>
    </xf>
    <xf numFmtId="0" fontId="55" fillId="2" borderId="0" xfId="0" applyFont="1" applyFill="1" applyAlignment="1">
      <alignment horizontal="center" vertical="center"/>
    </xf>
    <xf numFmtId="44" fontId="52" fillId="2" borderId="0" xfId="0" applyNumberFormat="1" applyFont="1" applyFill="1"/>
    <xf numFmtId="0" fontId="55" fillId="2" borderId="0" xfId="0" applyFont="1" applyFill="1" applyAlignment="1" applyProtection="1">
      <alignment horizontal="center" vertical="center"/>
      <protection locked="0"/>
    </xf>
    <xf numFmtId="1" fontId="52" fillId="2" borderId="0" xfId="0" applyNumberFormat="1" applyFont="1" applyFill="1" applyAlignment="1" applyProtection="1">
      <alignment horizontal="center"/>
      <protection locked="0"/>
    </xf>
    <xf numFmtId="44" fontId="52" fillId="0" borderId="0" xfId="0" applyNumberFormat="1" applyFont="1" applyProtection="1">
      <protection locked="0"/>
    </xf>
    <xf numFmtId="44" fontId="52" fillId="2" borderId="0" xfId="0" applyNumberFormat="1" applyFont="1" applyFill="1" applyProtection="1">
      <protection locked="0"/>
    </xf>
    <xf numFmtId="0" fontId="52" fillId="0" borderId="0" xfId="0" applyFont="1" applyAlignment="1" applyProtection="1">
      <alignment vertical="center"/>
      <protection locked="0"/>
    </xf>
    <xf numFmtId="44" fontId="7" fillId="2" borderId="41" xfId="0" applyNumberFormat="1" applyFont="1" applyFill="1" applyBorder="1" applyAlignment="1">
      <alignment vertical="center"/>
    </xf>
    <xf numFmtId="0" fontId="56" fillId="2" borderId="2" xfId="0" applyFont="1" applyFill="1" applyBorder="1" applyAlignment="1">
      <alignment horizontal="center" vertical="center"/>
    </xf>
    <xf numFmtId="0" fontId="56" fillId="2" borderId="0" xfId="0" applyFont="1" applyFill="1" applyAlignment="1">
      <alignment horizontal="center" vertical="center"/>
    </xf>
    <xf numFmtId="0" fontId="60" fillId="2" borderId="3" xfId="0" applyFont="1" applyFill="1" applyBorder="1" applyAlignment="1">
      <alignment horizontal="center"/>
    </xf>
    <xf numFmtId="0" fontId="60" fillId="2" borderId="0" xfId="0" applyFont="1" applyFill="1"/>
    <xf numFmtId="0" fontId="52" fillId="2" borderId="3" xfId="0" applyFont="1" applyFill="1" applyBorder="1" applyAlignment="1">
      <alignment horizontal="center" vertical="top"/>
    </xf>
    <xf numFmtId="0" fontId="55" fillId="2" borderId="0" xfId="0" applyFont="1" applyFill="1" applyAlignment="1">
      <alignment vertical="top"/>
    </xf>
    <xf numFmtId="0" fontId="60" fillId="2" borderId="0" xfId="0" applyFont="1" applyFill="1" applyAlignment="1">
      <alignment horizontal="center"/>
    </xf>
    <xf numFmtId="0" fontId="52" fillId="2" borderId="0" xfId="0" applyFont="1" applyFill="1"/>
    <xf numFmtId="0" fontId="55" fillId="2" borderId="0" xfId="0" applyFont="1" applyFill="1" applyAlignment="1">
      <alignment horizontal="center"/>
    </xf>
    <xf numFmtId="0" fontId="52" fillId="2" borderId="0" xfId="0" applyFont="1" applyFill="1" applyAlignment="1">
      <alignment vertical="center"/>
    </xf>
    <xf numFmtId="0" fontId="7" fillId="2" borderId="0" xfId="0" applyFont="1" applyFill="1" applyAlignment="1">
      <alignment horizontal="center" vertical="center"/>
    </xf>
    <xf numFmtId="0" fontId="52" fillId="2" borderId="0" xfId="0" applyFont="1" applyFill="1" applyAlignment="1" applyProtection="1">
      <alignment vertical="center"/>
      <protection locked="0"/>
    </xf>
    <xf numFmtId="0" fontId="52" fillId="2" borderId="45" xfId="0" applyFont="1" applyFill="1" applyBorder="1" applyAlignment="1">
      <alignment horizontal="center"/>
    </xf>
    <xf numFmtId="0" fontId="55" fillId="2" borderId="14" xfId="0" applyFont="1" applyFill="1" applyBorder="1" applyAlignment="1">
      <alignment horizontal="center" vertical="center"/>
    </xf>
    <xf numFmtId="0" fontId="55" fillId="2" borderId="0" xfId="0" applyFont="1" applyFill="1" applyAlignment="1" applyProtection="1">
      <alignment horizontal="center"/>
      <protection locked="0"/>
    </xf>
    <xf numFmtId="44" fontId="52" fillId="2" borderId="2" xfId="0" applyNumberFormat="1" applyFont="1" applyFill="1" applyBorder="1" applyAlignment="1" applyProtection="1">
      <alignment horizontal="right"/>
      <protection locked="0"/>
    </xf>
    <xf numFmtId="44" fontId="52" fillId="2" borderId="0" xfId="0" applyNumberFormat="1" applyFont="1" applyFill="1" applyAlignment="1" applyProtection="1">
      <alignment horizontal="right"/>
      <protection locked="0"/>
    </xf>
    <xf numFmtId="44" fontId="52" fillId="2" borderId="0" xfId="0" applyNumberFormat="1" applyFont="1" applyFill="1" applyAlignment="1">
      <alignment horizontal="left" vertical="top" wrapText="1"/>
    </xf>
    <xf numFmtId="44" fontId="52" fillId="2" borderId="0" xfId="0" applyNumberFormat="1" applyFont="1" applyFill="1" applyAlignment="1">
      <alignment horizontal="left" wrapText="1"/>
    </xf>
    <xf numFmtId="44" fontId="52" fillId="2" borderId="2" xfId="0" applyNumberFormat="1" applyFont="1" applyFill="1" applyBorder="1" applyAlignment="1" applyProtection="1">
      <alignment horizontal="right" vertical="center"/>
      <protection locked="0"/>
    </xf>
    <xf numFmtId="44" fontId="52" fillId="0" borderId="3" xfId="0" applyNumberFormat="1" applyFont="1" applyBorder="1" applyAlignment="1">
      <alignment horizontal="center"/>
    </xf>
    <xf numFmtId="44" fontId="52" fillId="0" borderId="2" xfId="0" applyNumberFormat="1" applyFont="1" applyBorder="1" applyAlignment="1" applyProtection="1">
      <alignment horizontal="center" vertical="center"/>
      <protection locked="0"/>
    </xf>
    <xf numFmtId="44" fontId="52" fillId="2" borderId="2" xfId="0" applyNumberFormat="1" applyFont="1" applyFill="1" applyBorder="1" applyAlignment="1" applyProtection="1">
      <alignment horizontal="right" vertical="top"/>
      <protection locked="0"/>
    </xf>
    <xf numFmtId="44" fontId="52" fillId="0" borderId="3" xfId="0" applyNumberFormat="1" applyFont="1" applyBorder="1" applyAlignment="1" applyProtection="1">
      <alignment horizontal="center"/>
      <protection locked="0"/>
    </xf>
    <xf numFmtId="44" fontId="52" fillId="0" borderId="3" xfId="0" applyNumberFormat="1" applyFont="1" applyBorder="1" applyAlignment="1" applyProtection="1">
      <alignment horizontal="center" vertical="center"/>
      <protection locked="0"/>
    </xf>
    <xf numFmtId="44" fontId="52" fillId="0" borderId="3" xfId="5" applyNumberFormat="1" applyFont="1" applyBorder="1" applyAlignment="1">
      <alignment horizontal="center" vertical="center"/>
    </xf>
    <xf numFmtId="44" fontId="52" fillId="0" borderId="8" xfId="0" applyNumberFormat="1" applyFont="1" applyBorder="1" applyAlignment="1" applyProtection="1">
      <alignment horizontal="center"/>
      <protection locked="0"/>
    </xf>
    <xf numFmtId="0" fontId="52" fillId="2" borderId="0" xfId="0" applyFont="1" applyFill="1" applyProtection="1">
      <protection locked="0"/>
    </xf>
    <xf numFmtId="1" fontId="52" fillId="2" borderId="0" xfId="359" applyNumberFormat="1" applyFont="1" applyFill="1" applyAlignment="1">
      <alignment horizontal="center"/>
    </xf>
    <xf numFmtId="167" fontId="7" fillId="2" borderId="0" xfId="359" applyFont="1" applyFill="1" applyAlignment="1">
      <alignment horizontal="right" vertical="center"/>
    </xf>
    <xf numFmtId="167" fontId="52" fillId="2" borderId="0" xfId="359" applyFont="1" applyFill="1"/>
    <xf numFmtId="1" fontId="52" fillId="2" borderId="31" xfId="1" applyNumberFormat="1" applyFont="1" applyFill="1" applyBorder="1" applyAlignment="1" applyProtection="1">
      <alignment horizontal="center"/>
    </xf>
    <xf numFmtId="0" fontId="52" fillId="2" borderId="34" xfId="0" applyFont="1" applyFill="1" applyBorder="1"/>
    <xf numFmtId="0" fontId="52" fillId="2" borderId="0" xfId="4" applyFont="1" applyFill="1" applyAlignment="1">
      <alignment horizontal="left" vertical="center" wrapText="1"/>
    </xf>
    <xf numFmtId="1" fontId="52" fillId="2" borderId="6" xfId="1" applyNumberFormat="1" applyFont="1" applyFill="1" applyBorder="1" applyAlignment="1" applyProtection="1">
      <alignment horizontal="center"/>
    </xf>
    <xf numFmtId="0" fontId="52" fillId="2" borderId="28" xfId="0" applyFont="1" applyFill="1" applyBorder="1"/>
    <xf numFmtId="1" fontId="52" fillId="2" borderId="6" xfId="1" applyNumberFormat="1" applyFont="1" applyFill="1" applyBorder="1" applyAlignment="1" applyProtection="1">
      <alignment horizontal="center" vertical="center"/>
    </xf>
    <xf numFmtId="0" fontId="52" fillId="2" borderId="28" xfId="0" applyFont="1" applyFill="1" applyBorder="1" applyAlignment="1">
      <alignment wrapText="1"/>
    </xf>
    <xf numFmtId="1" fontId="7" fillId="2" borderId="6" xfId="1" applyNumberFormat="1" applyFont="1" applyFill="1" applyBorder="1" applyAlignment="1" applyProtection="1">
      <alignment horizontal="center"/>
    </xf>
    <xf numFmtId="0" fontId="7" fillId="2" borderId="28" xfId="0" applyFont="1" applyFill="1" applyBorder="1" applyAlignment="1">
      <alignment wrapText="1"/>
    </xf>
    <xf numFmtId="0" fontId="52" fillId="2" borderId="28" xfId="0" applyFont="1" applyFill="1" applyBorder="1" applyAlignment="1">
      <alignment vertical="center" wrapText="1"/>
    </xf>
    <xf numFmtId="167" fontId="52" fillId="2" borderId="0" xfId="359" applyFont="1" applyFill="1" applyAlignment="1">
      <alignment vertical="center"/>
    </xf>
    <xf numFmtId="1" fontId="52" fillId="2" borderId="6" xfId="1" applyNumberFormat="1" applyFont="1" applyFill="1" applyBorder="1" applyAlignment="1" applyProtection="1">
      <alignment horizontal="center" vertical="top"/>
    </xf>
    <xf numFmtId="0" fontId="52" fillId="2" borderId="28" xfId="0" quotePrefix="1" applyFont="1" applyFill="1" applyBorder="1" applyAlignment="1">
      <alignment vertical="center" wrapText="1"/>
    </xf>
    <xf numFmtId="1" fontId="52" fillId="2" borderId="30" xfId="359" applyNumberFormat="1" applyFont="1" applyFill="1" applyBorder="1" applyAlignment="1">
      <alignment horizontal="center"/>
    </xf>
    <xf numFmtId="167" fontId="52" fillId="2" borderId="29" xfId="359" applyFont="1" applyFill="1" applyBorder="1"/>
    <xf numFmtId="167" fontId="52" fillId="2" borderId="0" xfId="359" applyFont="1" applyFill="1" applyProtection="1">
      <protection locked="0"/>
    </xf>
    <xf numFmtId="1" fontId="52" fillId="2" borderId="0" xfId="359" applyNumberFormat="1" applyFont="1" applyFill="1" applyAlignment="1" applyProtection="1">
      <alignment horizontal="center"/>
      <protection locked="0"/>
    </xf>
    <xf numFmtId="44" fontId="52" fillId="0" borderId="45" xfId="0" applyNumberFormat="1" applyFont="1" applyBorder="1" applyAlignment="1" applyProtection="1">
      <alignment horizontal="center"/>
      <protection locked="0"/>
    </xf>
    <xf numFmtId="0" fontId="54" fillId="2" borderId="3" xfId="0" applyFont="1" applyFill="1" applyBorder="1" applyAlignment="1">
      <alignment horizontal="center"/>
    </xf>
    <xf numFmtId="0" fontId="54" fillId="2" borderId="0" xfId="0" applyFont="1" applyFill="1"/>
    <xf numFmtId="44" fontId="7" fillId="2" borderId="1" xfId="0" applyNumberFormat="1" applyFont="1" applyFill="1" applyBorder="1" applyAlignment="1" applyProtection="1">
      <alignment horizontal="center" vertical="center"/>
      <protection locked="0"/>
    </xf>
    <xf numFmtId="44" fontId="54" fillId="2" borderId="2" xfId="0" applyNumberFormat="1" applyFont="1" applyFill="1" applyBorder="1" applyAlignment="1" applyProtection="1">
      <alignment horizontal="right"/>
      <protection locked="0"/>
    </xf>
    <xf numFmtId="44" fontId="52" fillId="0" borderId="2" xfId="0" applyNumberFormat="1" applyFont="1" applyBorder="1" applyAlignment="1" applyProtection="1">
      <alignment horizontal="center" vertical="top"/>
      <protection locked="0"/>
    </xf>
    <xf numFmtId="44" fontId="52" fillId="2" borderId="2" xfId="0" applyNumberFormat="1" applyFont="1" applyFill="1" applyBorder="1" applyAlignment="1" applyProtection="1">
      <alignment horizontal="center" vertical="top"/>
      <protection locked="0"/>
    </xf>
    <xf numFmtId="44" fontId="52" fillId="2" borderId="2" xfId="0" applyNumberFormat="1" applyFont="1" applyFill="1" applyBorder="1" applyAlignment="1" applyProtection="1">
      <alignment horizontal="center" vertical="center"/>
      <protection locked="0"/>
    </xf>
    <xf numFmtId="0" fontId="52" fillId="0" borderId="0" xfId="0" applyFont="1" applyAlignment="1">
      <alignment vertical="center"/>
    </xf>
    <xf numFmtId="1" fontId="52" fillId="0" borderId="0" xfId="0" applyNumberFormat="1" applyFont="1" applyAlignment="1" applyProtection="1">
      <alignment horizontal="center" vertical="top"/>
      <protection locked="0"/>
    </xf>
    <xf numFmtId="1" fontId="52" fillId="0" borderId="0" xfId="0" applyNumberFormat="1" applyFont="1" applyAlignment="1">
      <alignment horizontal="center" vertical="top"/>
    </xf>
    <xf numFmtId="0" fontId="52" fillId="0" borderId="0" xfId="224" applyFont="1" applyAlignment="1" applyProtection="1">
      <alignment horizontal="left" vertical="center"/>
      <protection locked="0"/>
    </xf>
    <xf numFmtId="0" fontId="52" fillId="0" borderId="0" xfId="224" applyFont="1" applyFill="1" applyAlignment="1" applyProtection="1">
      <alignment horizontal="left" vertical="center"/>
      <protection locked="0"/>
    </xf>
    <xf numFmtId="0" fontId="7" fillId="0" borderId="0" xfId="224" applyFont="1" applyAlignment="1" applyProtection="1">
      <alignment horizontal="left" vertical="center"/>
      <protection locked="0"/>
    </xf>
    <xf numFmtId="166" fontId="7" fillId="0" borderId="0" xfId="224" applyNumberFormat="1" applyFont="1" applyAlignment="1" applyProtection="1">
      <alignment horizontal="left" vertical="center"/>
      <protection locked="0"/>
    </xf>
    <xf numFmtId="10" fontId="7" fillId="0" borderId="0" xfId="224" applyNumberFormat="1" applyFont="1" applyAlignment="1" applyProtection="1">
      <alignment horizontal="left" vertical="center"/>
      <protection locked="0"/>
    </xf>
    <xf numFmtId="44" fontId="52" fillId="0" borderId="0" xfId="224" applyNumberFormat="1" applyFont="1" applyFill="1" applyAlignment="1" applyProtection="1">
      <alignment horizontal="left" vertical="center"/>
      <protection locked="0"/>
    </xf>
    <xf numFmtId="184" fontId="52" fillId="0" borderId="0" xfId="224" applyNumberFormat="1" applyFont="1" applyFill="1" applyAlignment="1" applyProtection="1">
      <alignment horizontal="left" vertical="center"/>
      <protection locked="0"/>
    </xf>
    <xf numFmtId="44" fontId="52" fillId="0" borderId="0" xfId="224" applyNumberFormat="1" applyFont="1" applyAlignment="1" applyProtection="1">
      <alignment horizontal="left" vertical="center"/>
      <protection locked="0"/>
    </xf>
    <xf numFmtId="0" fontId="52" fillId="0" borderId="0" xfId="224" applyFont="1" applyAlignment="1">
      <alignment horizontal="left" vertical="center"/>
    </xf>
    <xf numFmtId="1" fontId="52" fillId="0" borderId="0" xfId="224" applyNumberFormat="1" applyFont="1" applyAlignment="1">
      <alignment horizontal="center" vertical="center"/>
    </xf>
    <xf numFmtId="166" fontId="52" fillId="0" borderId="0" xfId="224" applyNumberFormat="1" applyFont="1" applyAlignment="1">
      <alignment horizontal="right" vertical="center"/>
    </xf>
    <xf numFmtId="0" fontId="52" fillId="0" borderId="0" xfId="224" applyFont="1" applyFill="1" applyAlignment="1">
      <alignment horizontal="left" vertical="center"/>
    </xf>
    <xf numFmtId="0" fontId="7" fillId="0" borderId="0" xfId="224" applyFont="1" applyAlignment="1">
      <alignment horizontal="left" vertical="center"/>
    </xf>
    <xf numFmtId="1" fontId="52" fillId="2" borderId="35" xfId="224" applyNumberFormat="1" applyFont="1" applyFill="1" applyBorder="1" applyAlignment="1">
      <alignment horizontal="center" vertical="center"/>
    </xf>
    <xf numFmtId="0" fontId="7" fillId="2" borderId="35" xfId="224" applyFont="1" applyFill="1" applyBorder="1" applyAlignment="1">
      <alignment horizontal="left" vertical="center"/>
    </xf>
    <xf numFmtId="166" fontId="52" fillId="2" borderId="35" xfId="224" applyNumberFormat="1" applyFont="1" applyFill="1" applyBorder="1" applyAlignment="1">
      <alignment horizontal="right" vertical="center"/>
    </xf>
    <xf numFmtId="1" fontId="52" fillId="2" borderId="36" xfId="224" applyNumberFormat="1" applyFont="1" applyFill="1" applyBorder="1" applyAlignment="1">
      <alignment horizontal="center" vertical="center"/>
    </xf>
    <xf numFmtId="1" fontId="7" fillId="2" borderId="36" xfId="224" applyNumberFormat="1" applyFont="1" applyFill="1" applyBorder="1" applyAlignment="1">
      <alignment horizontal="left" vertical="center"/>
    </xf>
    <xf numFmtId="44" fontId="7" fillId="2" borderId="36" xfId="224" applyNumberFormat="1" applyFont="1" applyFill="1" applyBorder="1" applyAlignment="1">
      <alignment horizontal="right" vertical="center"/>
    </xf>
    <xf numFmtId="1" fontId="52" fillId="2" borderId="36" xfId="224" applyNumberFormat="1" applyFont="1" applyFill="1" applyBorder="1" applyAlignment="1">
      <alignment horizontal="left" vertical="center"/>
    </xf>
    <xf numFmtId="44" fontId="52" fillId="2" borderId="36" xfId="224" applyNumberFormat="1" applyFont="1" applyFill="1" applyBorder="1" applyAlignment="1">
      <alignment horizontal="right" vertical="center"/>
    </xf>
    <xf numFmtId="169" fontId="52" fillId="2" borderId="36" xfId="224" applyNumberFormat="1" applyFont="1" applyFill="1" applyBorder="1" applyAlignment="1">
      <alignment horizontal="center" vertical="center"/>
    </xf>
    <xf numFmtId="1" fontId="52" fillId="2" borderId="36" xfId="224" applyNumberFormat="1" applyFont="1" applyFill="1" applyBorder="1" applyAlignment="1">
      <alignment horizontal="left" vertical="center" wrapText="1"/>
    </xf>
    <xf numFmtId="1" fontId="7" fillId="2" borderId="36" xfId="224" applyNumberFormat="1" applyFont="1" applyFill="1" applyBorder="1" applyAlignment="1">
      <alignment horizontal="left" vertical="center" wrapText="1"/>
    </xf>
    <xf numFmtId="1" fontId="52" fillId="0" borderId="31" xfId="224" applyNumberFormat="1" applyFont="1" applyFill="1" applyBorder="1" applyAlignment="1">
      <alignment horizontal="center" vertical="center"/>
    </xf>
    <xf numFmtId="1" fontId="7" fillId="0" borderId="34" xfId="224" applyNumberFormat="1" applyFont="1" applyFill="1" applyBorder="1" applyAlignment="1">
      <alignment horizontal="right" vertical="center"/>
    </xf>
    <xf numFmtId="44" fontId="52" fillId="0" borderId="34" xfId="224" applyNumberFormat="1" applyFont="1" applyFill="1" applyBorder="1" applyAlignment="1">
      <alignment horizontal="right" vertical="center"/>
    </xf>
    <xf numFmtId="1" fontId="52" fillId="0" borderId="6" xfId="224" applyNumberFormat="1" applyFont="1" applyFill="1" applyBorder="1" applyAlignment="1">
      <alignment horizontal="center" vertical="center"/>
    </xf>
    <xf numFmtId="1" fontId="7" fillId="0" borderId="28" xfId="224" applyNumberFormat="1" applyFont="1" applyFill="1" applyBorder="1" applyAlignment="1">
      <alignment horizontal="right" vertical="center"/>
    </xf>
    <xf numFmtId="44" fontId="52" fillId="0" borderId="39" xfId="224" applyNumberFormat="1" applyFont="1" applyFill="1" applyBorder="1" applyAlignment="1">
      <alignment horizontal="right" vertical="center"/>
    </xf>
    <xf numFmtId="1" fontId="52" fillId="0" borderId="30" xfId="224" applyNumberFormat="1" applyFont="1" applyFill="1" applyBorder="1" applyAlignment="1">
      <alignment horizontal="center" vertical="center"/>
    </xf>
    <xf numFmtId="1" fontId="7" fillId="0" borderId="29" xfId="224" applyNumberFormat="1" applyFont="1" applyFill="1" applyBorder="1" applyAlignment="1">
      <alignment horizontal="right" vertical="center"/>
    </xf>
    <xf numFmtId="44" fontId="7" fillId="0" borderId="37" xfId="224" applyNumberFormat="1" applyFont="1" applyFill="1" applyBorder="1" applyAlignment="1">
      <alignment horizontal="right" vertical="center"/>
    </xf>
    <xf numFmtId="166" fontId="7" fillId="0" borderId="0" xfId="224" applyNumberFormat="1" applyFont="1" applyAlignment="1">
      <alignment horizontal="right" vertical="center"/>
    </xf>
    <xf numFmtId="10" fontId="7" fillId="0" borderId="0" xfId="224" applyNumberFormat="1" applyFont="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2" fillId="2" borderId="3" xfId="0" applyFont="1" applyFill="1" applyBorder="1"/>
    <xf numFmtId="0" fontId="54" fillId="2" borderId="3" xfId="0" applyFont="1" applyFill="1" applyBorder="1"/>
    <xf numFmtId="0" fontId="52" fillId="2" borderId="3" xfId="0" applyFont="1" applyFill="1" applyBorder="1" applyAlignment="1">
      <alignment vertical="center"/>
    </xf>
    <xf numFmtId="0" fontId="52" fillId="2" borderId="45" xfId="0" applyFont="1" applyFill="1" applyBorder="1"/>
    <xf numFmtId="0" fontId="52" fillId="0" borderId="3" xfId="0" applyFont="1" applyBorder="1" applyAlignment="1">
      <alignment horizontal="center"/>
    </xf>
    <xf numFmtId="0" fontId="60" fillId="0" borderId="3" xfId="0" applyFont="1" applyBorder="1" applyAlignment="1">
      <alignment horizontal="center" vertical="center"/>
    </xf>
    <xf numFmtId="0" fontId="60" fillId="0" borderId="3" xfId="0" applyFont="1" applyBorder="1" applyAlignment="1">
      <alignment horizontal="center"/>
    </xf>
    <xf numFmtId="0" fontId="60" fillId="0" borderId="3" xfId="0" applyFont="1" applyBorder="1" applyAlignment="1">
      <alignment horizontal="center" vertical="top"/>
    </xf>
    <xf numFmtId="0" fontId="52" fillId="2" borderId="41" xfId="0" applyFont="1" applyFill="1" applyBorder="1" applyAlignment="1">
      <alignment horizontal="center" vertical="center"/>
    </xf>
    <xf numFmtId="0" fontId="52" fillId="2" borderId="41" xfId="0" applyFont="1" applyFill="1" applyBorder="1" applyAlignment="1">
      <alignment horizontal="center"/>
    </xf>
    <xf numFmtId="0" fontId="52" fillId="0" borderId="3" xfId="0" applyFont="1" applyBorder="1" applyAlignment="1">
      <alignment horizontal="center" vertical="center"/>
    </xf>
    <xf numFmtId="0" fontId="60" fillId="2" borderId="3" xfId="0" applyFont="1" applyFill="1" applyBorder="1" applyAlignment="1">
      <alignment horizontal="center" vertical="center"/>
    </xf>
    <xf numFmtId="0" fontId="52" fillId="2" borderId="45" xfId="0" applyFont="1" applyFill="1" applyBorder="1" applyAlignment="1">
      <alignment horizontal="center" vertical="center"/>
    </xf>
    <xf numFmtId="0" fontId="58" fillId="2" borderId="2" xfId="0" applyFont="1" applyFill="1" applyBorder="1" applyAlignment="1">
      <alignment horizontal="center" vertical="top" wrapText="1"/>
    </xf>
    <xf numFmtId="1" fontId="52" fillId="0" borderId="3" xfId="0" applyNumberFormat="1" applyFont="1" applyBorder="1" applyAlignment="1">
      <alignment horizontal="center" vertical="top"/>
    </xf>
    <xf numFmtId="1" fontId="52" fillId="0" borderId="2" xfId="0" applyNumberFormat="1" applyFont="1" applyBorder="1" applyAlignment="1">
      <alignment horizontal="center" vertical="top"/>
    </xf>
    <xf numFmtId="0" fontId="55" fillId="2" borderId="2" xfId="0" applyFont="1" applyFill="1" applyBorder="1"/>
    <xf numFmtId="1" fontId="55" fillId="2" borderId="2" xfId="0" applyNumberFormat="1" applyFont="1" applyFill="1" applyBorder="1" applyAlignment="1">
      <alignment horizontal="center" vertical="center"/>
    </xf>
    <xf numFmtId="1" fontId="55" fillId="0" borderId="2" xfId="0" applyNumberFormat="1" applyFont="1" applyBorder="1" applyAlignment="1">
      <alignment horizontal="center" vertical="center"/>
    </xf>
    <xf numFmtId="1" fontId="52" fillId="2" borderId="2" xfId="0" applyNumberFormat="1" applyFont="1" applyFill="1" applyBorder="1" applyAlignment="1">
      <alignment horizontal="center" vertical="center"/>
    </xf>
    <xf numFmtId="1" fontId="60" fillId="2" borderId="2" xfId="0" applyNumberFormat="1" applyFont="1" applyFill="1" applyBorder="1" applyAlignment="1">
      <alignment horizontal="center" vertical="center"/>
    </xf>
    <xf numFmtId="1" fontId="60" fillId="0" borderId="2" xfId="0" applyNumberFormat="1" applyFont="1" applyBorder="1" applyAlignment="1">
      <alignment horizontal="center" vertical="center"/>
    </xf>
    <xf numFmtId="0" fontId="52" fillId="2" borderId="8" xfId="0" applyFont="1" applyFill="1" applyBorder="1" applyAlignment="1">
      <alignment horizontal="center"/>
    </xf>
    <xf numFmtId="0" fontId="52" fillId="2" borderId="8" xfId="0" applyFont="1" applyFill="1" applyBorder="1"/>
    <xf numFmtId="0" fontId="7" fillId="2" borderId="3" xfId="0" applyFont="1" applyFill="1" applyBorder="1"/>
    <xf numFmtId="0" fontId="55" fillId="2" borderId="3" xfId="0" applyFont="1" applyFill="1" applyBorder="1" applyAlignment="1">
      <alignment horizontal="center" vertical="center"/>
    </xf>
    <xf numFmtId="0" fontId="58" fillId="2" borderId="3" xfId="0" applyFont="1" applyFill="1" applyBorder="1" applyAlignment="1">
      <alignment horizontal="center" vertical="center" wrapText="1"/>
    </xf>
    <xf numFmtId="3" fontId="52" fillId="2" borderId="3" xfId="0" applyNumberFormat="1" applyFont="1" applyFill="1" applyBorder="1" applyAlignment="1">
      <alignment horizontal="center"/>
    </xf>
    <xf numFmtId="0" fontId="54" fillId="2" borderId="3" xfId="0" applyFont="1" applyFill="1" applyBorder="1" applyAlignment="1">
      <alignment vertical="center" wrapText="1"/>
    </xf>
    <xf numFmtId="0" fontId="54" fillId="2" borderId="3" xfId="0" applyFont="1" applyFill="1" applyBorder="1" applyAlignment="1">
      <alignment horizontal="center" vertical="center" wrapText="1"/>
    </xf>
    <xf numFmtId="3" fontId="54" fillId="2" borderId="3" xfId="0" applyNumberFormat="1" applyFont="1" applyFill="1" applyBorder="1" applyAlignment="1">
      <alignment horizontal="center"/>
    </xf>
    <xf numFmtId="0" fontId="52" fillId="2" borderId="3" xfId="0" applyFont="1" applyFill="1" applyBorder="1" applyAlignment="1">
      <alignment wrapText="1"/>
    </xf>
    <xf numFmtId="3" fontId="52" fillId="2" borderId="3" xfId="0" applyNumberFormat="1" applyFont="1" applyFill="1" applyBorder="1" applyAlignment="1">
      <alignment horizontal="center" vertical="center"/>
    </xf>
    <xf numFmtId="0" fontId="52" fillId="2" borderId="3" xfId="0" applyFont="1" applyFill="1" applyBorder="1" applyAlignment="1">
      <alignment vertical="center" wrapText="1"/>
    </xf>
    <xf numFmtId="0" fontId="7" fillId="2" borderId="45" xfId="0" applyFont="1" applyFill="1" applyBorder="1"/>
    <xf numFmtId="0" fontId="58" fillId="2" borderId="45" xfId="0" applyFont="1" applyFill="1" applyBorder="1" applyAlignment="1">
      <alignment horizontal="center" vertical="center" wrapText="1"/>
    </xf>
    <xf numFmtId="3" fontId="52" fillId="2" borderId="45" xfId="0" applyNumberFormat="1" applyFont="1" applyFill="1" applyBorder="1" applyAlignment="1">
      <alignment horizontal="center"/>
    </xf>
    <xf numFmtId="49" fontId="52" fillId="2" borderId="3" xfId="0" applyNumberFormat="1" applyFont="1" applyFill="1" applyBorder="1" applyAlignment="1">
      <alignment horizontal="center" vertical="center"/>
    </xf>
    <xf numFmtId="1" fontId="52" fillId="2" borderId="3" xfId="0" applyNumberFormat="1" applyFont="1" applyFill="1" applyBorder="1" applyAlignment="1">
      <alignment horizontal="center" vertical="center"/>
    </xf>
    <xf numFmtId="0" fontId="56" fillId="0" borderId="3" xfId="0" applyFont="1" applyBorder="1" applyAlignment="1">
      <alignment vertical="top" wrapText="1"/>
    </xf>
    <xf numFmtId="49" fontId="56" fillId="0" borderId="3" xfId="0" applyNumberFormat="1" applyFont="1" applyBorder="1" applyAlignment="1">
      <alignment horizontal="center" vertical="top" wrapText="1"/>
    </xf>
    <xf numFmtId="1" fontId="52" fillId="0" borderId="3" xfId="0" applyNumberFormat="1" applyFont="1" applyBorder="1" applyAlignment="1">
      <alignment horizontal="center"/>
    </xf>
    <xf numFmtId="0" fontId="55" fillId="0" borderId="3" xfId="0" applyFont="1" applyBorder="1" applyAlignment="1">
      <alignment vertical="top" wrapText="1"/>
    </xf>
    <xf numFmtId="49" fontId="55" fillId="0" borderId="3" xfId="0" applyNumberFormat="1" applyFont="1" applyBorder="1" applyAlignment="1">
      <alignment horizontal="center" vertical="top"/>
    </xf>
    <xf numFmtId="0" fontId="55" fillId="0" borderId="3" xfId="0" applyFont="1" applyBorder="1" applyAlignment="1">
      <alignment vertical="center" wrapText="1"/>
    </xf>
    <xf numFmtId="49" fontId="55" fillId="0" borderId="3" xfId="0" applyNumberFormat="1" applyFont="1" applyBorder="1" applyAlignment="1">
      <alignment horizontal="center" vertical="center" wrapText="1"/>
    </xf>
    <xf numFmtId="1" fontId="52" fillId="0" borderId="3" xfId="0" applyNumberFormat="1" applyFont="1" applyBorder="1" applyAlignment="1">
      <alignment horizontal="center" vertical="center"/>
    </xf>
    <xf numFmtId="49" fontId="55" fillId="0" borderId="3" xfId="0" applyNumberFormat="1" applyFont="1" applyBorder="1" applyAlignment="1">
      <alignment horizontal="center" vertical="top" wrapText="1"/>
    </xf>
    <xf numFmtId="0" fontId="7" fillId="0" borderId="3" xfId="0" applyFont="1" applyBorder="1" applyAlignment="1">
      <alignment vertical="top" wrapText="1"/>
    </xf>
    <xf numFmtId="0" fontId="54" fillId="2" borderId="4" xfId="0" applyFont="1" applyFill="1" applyBorder="1" applyAlignment="1">
      <alignment vertical="center" wrapText="1"/>
    </xf>
    <xf numFmtId="49" fontId="56" fillId="0" borderId="3" xfId="0" applyNumberFormat="1" applyFont="1" applyBorder="1" applyAlignment="1">
      <alignment horizontal="center" vertical="center" wrapText="1"/>
    </xf>
    <xf numFmtId="0" fontId="54" fillId="2" borderId="4" xfId="0" applyFont="1" applyFill="1" applyBorder="1" applyAlignment="1">
      <alignment horizontal="left" vertical="top" wrapText="1" indent="1"/>
    </xf>
    <xf numFmtId="0" fontId="52" fillId="0" borderId="3" xfId="0" applyFont="1" applyBorder="1" applyAlignment="1">
      <alignment vertical="center" wrapText="1"/>
    </xf>
    <xf numFmtId="49" fontId="52"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0" fontId="56" fillId="2" borderId="3" xfId="0" applyFont="1" applyFill="1" applyBorder="1" applyAlignment="1">
      <alignment vertical="top" wrapText="1"/>
    </xf>
    <xf numFmtId="49" fontId="55" fillId="2" borderId="3" xfId="0" applyNumberFormat="1" applyFont="1" applyFill="1" applyBorder="1" applyAlignment="1">
      <alignment horizontal="center" vertical="top"/>
    </xf>
    <xf numFmtId="1" fontId="52" fillId="2" borderId="3" xfId="0" applyNumberFormat="1" applyFont="1" applyFill="1" applyBorder="1" applyAlignment="1">
      <alignment horizontal="center"/>
    </xf>
    <xf numFmtId="0" fontId="55" fillId="2" borderId="3" xfId="0" applyFont="1" applyFill="1" applyBorder="1" applyAlignment="1">
      <alignment vertical="top" wrapText="1"/>
    </xf>
    <xf numFmtId="0" fontId="55" fillId="2" borderId="3" xfId="0" applyFont="1" applyFill="1" applyBorder="1" applyAlignment="1">
      <alignment vertical="center" wrapText="1"/>
    </xf>
    <xf numFmtId="49" fontId="55" fillId="2" borderId="3" xfId="0" applyNumberFormat="1" applyFont="1" applyFill="1" applyBorder="1" applyAlignment="1">
      <alignment horizontal="center" vertical="center"/>
    </xf>
    <xf numFmtId="0" fontId="61" fillId="2" borderId="3" xfId="0" applyFont="1" applyFill="1" applyBorder="1" applyAlignment="1">
      <alignment vertical="top" wrapText="1"/>
    </xf>
    <xf numFmtId="0" fontId="55" fillId="2" borderId="3" xfId="0" applyFont="1" applyFill="1" applyBorder="1" applyAlignment="1">
      <alignment wrapText="1"/>
    </xf>
    <xf numFmtId="49" fontId="55" fillId="2" borderId="3" xfId="0" applyNumberFormat="1" applyFont="1" applyFill="1" applyBorder="1" applyAlignment="1">
      <alignment horizontal="center"/>
    </xf>
    <xf numFmtId="0" fontId="60" fillId="2" borderId="3" xfId="0" applyFont="1" applyFill="1" applyBorder="1" applyAlignment="1">
      <alignment vertical="center" wrapText="1"/>
    </xf>
    <xf numFmtId="49" fontId="60" fillId="2" borderId="3" xfId="0" applyNumberFormat="1" applyFont="1" applyFill="1" applyBorder="1" applyAlignment="1">
      <alignment horizontal="center" vertical="center"/>
    </xf>
    <xf numFmtId="1" fontId="60" fillId="2" borderId="3" xfId="0" applyNumberFormat="1" applyFont="1" applyFill="1" applyBorder="1" applyAlignment="1">
      <alignment horizontal="center" vertical="center"/>
    </xf>
    <xf numFmtId="0" fontId="7" fillId="2" borderId="3" xfId="0" applyFont="1" applyFill="1" applyBorder="1" applyAlignment="1">
      <alignment vertical="center" wrapText="1"/>
    </xf>
    <xf numFmtId="0" fontId="56" fillId="2" borderId="3" xfId="0" applyFont="1" applyFill="1" applyBorder="1"/>
    <xf numFmtId="0" fontId="54" fillId="2" borderId="45" xfId="0" applyFont="1" applyFill="1" applyBorder="1" applyAlignment="1">
      <alignment vertical="center" wrapText="1"/>
    </xf>
    <xf numFmtId="49" fontId="52" fillId="2" borderId="45" xfId="0" applyNumberFormat="1" applyFont="1" applyFill="1" applyBorder="1" applyAlignment="1">
      <alignment horizontal="center" vertical="center"/>
    </xf>
    <xf numFmtId="0" fontId="52" fillId="2" borderId="45" xfId="0" applyFont="1" applyFill="1" applyBorder="1" applyAlignment="1">
      <alignment vertical="center" wrapText="1"/>
    </xf>
    <xf numFmtId="3" fontId="52" fillId="2" borderId="2" xfId="0" applyNumberFormat="1" applyFont="1" applyFill="1" applyBorder="1" applyAlignment="1">
      <alignment horizontal="center" vertical="top"/>
    </xf>
    <xf numFmtId="0" fontId="52" fillId="2" borderId="2" xfId="0" applyFont="1" applyFill="1" applyBorder="1" applyAlignment="1">
      <alignment vertical="top"/>
    </xf>
    <xf numFmtId="0" fontId="52" fillId="2" borderId="2" xfId="0" applyFont="1" applyFill="1" applyBorder="1" applyAlignment="1">
      <alignment vertical="center" wrapText="1"/>
    </xf>
    <xf numFmtId="3" fontId="52" fillId="2" borderId="2" xfId="0" applyNumberFormat="1" applyFont="1" applyFill="1" applyBorder="1" applyAlignment="1">
      <alignment horizontal="center" vertical="center"/>
    </xf>
    <xf numFmtId="49" fontId="7" fillId="0" borderId="3" xfId="0" applyNumberFormat="1" applyFont="1" applyBorder="1" applyAlignment="1">
      <alignment horizontal="center" wrapText="1"/>
    </xf>
    <xf numFmtId="0" fontId="52" fillId="0" borderId="3" xfId="0" applyFont="1" applyBorder="1" applyAlignment="1">
      <alignment vertical="top" wrapText="1"/>
    </xf>
    <xf numFmtId="49" fontId="52" fillId="0" borderId="3" xfId="0" applyNumberFormat="1" applyFont="1" applyBorder="1" applyAlignment="1">
      <alignment horizontal="center"/>
    </xf>
    <xf numFmtId="0" fontId="60" fillId="0" borderId="3" xfId="0" applyFont="1" applyBorder="1" applyAlignment="1">
      <alignment vertical="top" wrapText="1"/>
    </xf>
    <xf numFmtId="49" fontId="60" fillId="0" borderId="3" xfId="0" applyNumberFormat="1" applyFont="1" applyBorder="1" applyAlignment="1">
      <alignment horizontal="center"/>
    </xf>
    <xf numFmtId="1" fontId="60" fillId="0" borderId="3" xfId="0" applyNumberFormat="1" applyFont="1" applyBorder="1" applyAlignment="1">
      <alignment horizontal="center"/>
    </xf>
    <xf numFmtId="0" fontId="54" fillId="0" borderId="3" xfId="0" applyFont="1" applyBorder="1" applyAlignment="1">
      <alignment vertical="top" wrapText="1"/>
    </xf>
    <xf numFmtId="0" fontId="52" fillId="2" borderId="2" xfId="0" applyFont="1" applyFill="1" applyBorder="1" applyAlignment="1">
      <alignment wrapText="1"/>
    </xf>
    <xf numFmtId="44" fontId="7" fillId="2" borderId="1" xfId="0" applyNumberFormat="1" applyFont="1" applyFill="1" applyBorder="1" applyAlignment="1">
      <alignment horizontal="center" vertical="center"/>
    </xf>
    <xf numFmtId="44" fontId="52" fillId="2" borderId="3" xfId="0" applyNumberFormat="1" applyFont="1" applyFill="1" applyBorder="1" applyAlignment="1">
      <alignment horizontal="right"/>
    </xf>
    <xf numFmtId="44" fontId="54" fillId="2" borderId="3" xfId="0" applyNumberFormat="1" applyFont="1" applyFill="1" applyBorder="1" applyAlignment="1">
      <alignment horizontal="right"/>
    </xf>
    <xf numFmtId="44" fontId="52" fillId="0" borderId="45" xfId="0" applyNumberFormat="1" applyFont="1" applyBorder="1" applyAlignment="1">
      <alignment horizontal="center" vertical="center"/>
    </xf>
    <xf numFmtId="44" fontId="52" fillId="2" borderId="45" xfId="0" applyNumberFormat="1" applyFont="1" applyFill="1" applyBorder="1" applyAlignment="1">
      <alignment horizontal="right"/>
    </xf>
    <xf numFmtId="44" fontId="52" fillId="2" borderId="3" xfId="0" applyNumberFormat="1" applyFont="1" applyFill="1" applyBorder="1" applyAlignment="1">
      <alignment horizontal="center" vertical="center"/>
    </xf>
    <xf numFmtId="44" fontId="52" fillId="0" borderId="3" xfId="0" applyNumberFormat="1" applyFont="1" applyBorder="1" applyAlignment="1">
      <alignment horizontal="center" vertical="center"/>
    </xf>
    <xf numFmtId="44" fontId="52" fillId="0" borderId="3" xfId="0" applyNumberFormat="1" applyFont="1" applyBorder="1" applyAlignment="1">
      <alignment horizontal="center" vertical="top"/>
    </xf>
    <xf numFmtId="44" fontId="52" fillId="2" borderId="3" xfId="0" applyNumberFormat="1" applyFont="1" applyFill="1" applyBorder="1" applyAlignment="1">
      <alignment horizontal="center"/>
    </xf>
    <xf numFmtId="44" fontId="52" fillId="2" borderId="45" xfId="0" applyNumberFormat="1" applyFont="1" applyFill="1" applyBorder="1" applyAlignment="1">
      <alignment horizontal="center" vertical="center"/>
    </xf>
    <xf numFmtId="44" fontId="52" fillId="2" borderId="42" xfId="0" applyNumberFormat="1" applyFont="1" applyFill="1" applyBorder="1" applyAlignment="1">
      <alignment horizontal="right"/>
    </xf>
    <xf numFmtId="44" fontId="7" fillId="2" borderId="43" xfId="0" applyNumberFormat="1" applyFont="1" applyFill="1" applyBorder="1" applyAlignment="1">
      <alignment horizontal="right" vertical="center"/>
    </xf>
    <xf numFmtId="44" fontId="52" fillId="2" borderId="44" xfId="0" applyNumberFormat="1" applyFont="1" applyFill="1" applyBorder="1" applyAlignment="1">
      <alignment horizontal="right"/>
    </xf>
    <xf numFmtId="1" fontId="7" fillId="2" borderId="1" xfId="0" applyNumberFormat="1" applyFont="1" applyFill="1" applyBorder="1" applyAlignment="1">
      <alignment horizontal="center" vertical="center"/>
    </xf>
    <xf numFmtId="0" fontId="7" fillId="2" borderId="2" xfId="0" applyFont="1" applyFill="1" applyBorder="1"/>
    <xf numFmtId="0" fontId="56" fillId="2" borderId="45" xfId="0" applyFont="1" applyFill="1" applyBorder="1" applyAlignment="1">
      <alignment vertical="top" wrapText="1"/>
    </xf>
    <xf numFmtId="49" fontId="55" fillId="2" borderId="45" xfId="0" applyNumberFormat="1" applyFont="1" applyFill="1" applyBorder="1" applyAlignment="1">
      <alignment horizontal="center" vertical="top"/>
    </xf>
    <xf numFmtId="1" fontId="52" fillId="2" borderId="45" xfId="0" applyNumberFormat="1" applyFont="1" applyFill="1" applyBorder="1" applyAlignment="1">
      <alignment horizontal="center"/>
    </xf>
    <xf numFmtId="0" fontId="61" fillId="2" borderId="45" xfId="0" applyFont="1" applyFill="1" applyBorder="1" applyAlignment="1">
      <alignment vertical="top" wrapText="1"/>
    </xf>
    <xf numFmtId="0" fontId="55" fillId="2" borderId="45" xfId="0" applyFont="1" applyFill="1" applyBorder="1" applyAlignment="1">
      <alignment wrapText="1"/>
    </xf>
    <xf numFmtId="0" fontId="55" fillId="2" borderId="45" xfId="0" applyFont="1" applyFill="1" applyBorder="1" applyAlignment="1">
      <alignment horizontal="center" vertical="center"/>
    </xf>
    <xf numFmtId="0" fontId="56" fillId="2" borderId="45" xfId="0" applyFont="1" applyFill="1" applyBorder="1"/>
    <xf numFmtId="0" fontId="61" fillId="2" borderId="45" xfId="0" applyFont="1" applyFill="1" applyBorder="1"/>
    <xf numFmtId="0" fontId="52" fillId="2" borderId="45" xfId="0" applyFont="1" applyFill="1" applyBorder="1" applyAlignment="1">
      <alignment wrapText="1"/>
    </xf>
    <xf numFmtId="0" fontId="55" fillId="2" borderId="45" xfId="0" applyFont="1" applyFill="1" applyBorder="1" applyAlignment="1">
      <alignment vertical="center" wrapText="1"/>
    </xf>
    <xf numFmtId="1" fontId="52" fillId="2" borderId="45" xfId="0" applyNumberFormat="1" applyFont="1" applyFill="1" applyBorder="1" applyAlignment="1">
      <alignment horizontal="center" vertical="center"/>
    </xf>
    <xf numFmtId="0" fontId="58" fillId="2" borderId="45" xfId="0" applyFont="1" applyFill="1" applyBorder="1" applyAlignment="1">
      <alignment horizontal="center"/>
    </xf>
    <xf numFmtId="0" fontId="58" fillId="2" borderId="2" xfId="0" applyFont="1" applyFill="1" applyBorder="1" applyAlignment="1">
      <alignment horizontal="justify" wrapText="1"/>
    </xf>
    <xf numFmtId="0" fontId="61" fillId="2" borderId="45" xfId="0" applyFont="1" applyFill="1" applyBorder="1" applyAlignment="1">
      <alignment wrapText="1"/>
    </xf>
    <xf numFmtId="0" fontId="56" fillId="2" borderId="45" xfId="0" applyFont="1" applyFill="1" applyBorder="1" applyAlignment="1">
      <alignment wrapText="1"/>
    </xf>
    <xf numFmtId="0" fontId="61" fillId="2" borderId="3" xfId="0" applyFont="1" applyFill="1" applyBorder="1"/>
    <xf numFmtId="0" fontId="58" fillId="2" borderId="3" xfId="0" applyFont="1" applyFill="1" applyBorder="1" applyAlignment="1">
      <alignment horizontal="center"/>
    </xf>
    <xf numFmtId="0" fontId="55" fillId="2" borderId="3" xfId="0" applyFont="1" applyFill="1" applyBorder="1"/>
    <xf numFmtId="0" fontId="54" fillId="2" borderId="45" xfId="0" applyFont="1" applyFill="1" applyBorder="1" applyAlignment="1">
      <alignment horizontal="left" vertical="top" wrapText="1"/>
    </xf>
    <xf numFmtId="49" fontId="55" fillId="2" borderId="45" xfId="0" applyNumberFormat="1" applyFont="1" applyFill="1" applyBorder="1" applyAlignment="1">
      <alignment horizontal="center" vertical="center"/>
    </xf>
    <xf numFmtId="0" fontId="55" fillId="2" borderId="45" xfId="0" applyFont="1" applyFill="1" applyBorder="1" applyAlignment="1">
      <alignment vertical="top" wrapText="1"/>
    </xf>
    <xf numFmtId="0" fontId="7" fillId="0" borderId="47" xfId="0" applyFont="1" applyBorder="1" applyAlignment="1">
      <alignment vertical="center" wrapText="1"/>
    </xf>
    <xf numFmtId="0" fontId="62" fillId="2" borderId="2" xfId="0" applyFont="1" applyFill="1" applyBorder="1" applyAlignment="1">
      <alignment horizontal="justify" wrapText="1"/>
    </xf>
    <xf numFmtId="0" fontId="58" fillId="2" borderId="2" xfId="0" applyFont="1" applyFill="1" applyBorder="1" applyAlignment="1">
      <alignment horizontal="justify" vertical="center" wrapText="1"/>
    </xf>
    <xf numFmtId="0" fontId="52" fillId="2" borderId="3" xfId="0" applyFont="1" applyFill="1" applyBorder="1" applyAlignment="1">
      <alignment horizontal="center" vertical="center" wrapText="1"/>
    </xf>
    <xf numFmtId="0" fontId="52" fillId="2" borderId="45" xfId="0" applyFont="1" applyFill="1" applyBorder="1" applyAlignment="1">
      <alignment horizontal="center" vertical="center" wrapText="1"/>
    </xf>
    <xf numFmtId="0" fontId="56" fillId="2" borderId="3" xfId="0" applyFont="1" applyFill="1" applyBorder="1" applyAlignment="1">
      <alignment wrapText="1"/>
    </xf>
    <xf numFmtId="0" fontId="58" fillId="2" borderId="3" xfId="0" applyFont="1" applyFill="1" applyBorder="1" applyAlignment="1">
      <alignment horizontal="center" vertical="center"/>
    </xf>
    <xf numFmtId="0" fontId="62" fillId="2" borderId="3" xfId="0" applyFont="1" applyFill="1" applyBorder="1" applyAlignment="1">
      <alignment horizontal="justify" vertical="center" wrapText="1"/>
    </xf>
    <xf numFmtId="0" fontId="58" fillId="2" borderId="41" xfId="0" applyFont="1" applyFill="1" applyBorder="1" applyAlignment="1">
      <alignment horizontal="center" vertical="center"/>
    </xf>
    <xf numFmtId="0" fontId="58" fillId="2" borderId="3" xfId="0" applyFont="1" applyFill="1" applyBorder="1" applyAlignment="1">
      <alignment horizontal="justify" vertical="center" wrapText="1"/>
    </xf>
    <xf numFmtId="0" fontId="58" fillId="2" borderId="41" xfId="0" applyFont="1" applyFill="1" applyBorder="1" applyAlignment="1">
      <alignment horizontal="center" vertical="center" wrapText="1"/>
    </xf>
    <xf numFmtId="0" fontId="61" fillId="2" borderId="3" xfId="0" applyFont="1" applyFill="1" applyBorder="1" applyAlignment="1">
      <alignment wrapText="1"/>
    </xf>
    <xf numFmtId="0" fontId="58" fillId="2" borderId="3" xfId="0" applyFont="1" applyFill="1" applyBorder="1" applyAlignment="1">
      <alignment horizontal="center" wrapText="1"/>
    </xf>
    <xf numFmtId="0" fontId="58" fillId="2" borderId="2" xfId="0" applyFont="1" applyFill="1" applyBorder="1" applyAlignment="1">
      <alignment horizontal="center" vertical="center" wrapText="1"/>
    </xf>
    <xf numFmtId="0" fontId="52" fillId="2" borderId="2" xfId="0" applyFont="1" applyFill="1" applyBorder="1" applyAlignment="1">
      <alignment horizontal="justify" vertical="center" wrapText="1"/>
    </xf>
    <xf numFmtId="0" fontId="58" fillId="2" borderId="2" xfId="0" applyFont="1" applyFill="1" applyBorder="1" applyAlignment="1">
      <alignment horizontal="center" wrapText="1"/>
    </xf>
    <xf numFmtId="0" fontId="59" fillId="2" borderId="2" xfId="0" applyFont="1" applyFill="1" applyBorder="1" applyAlignment="1">
      <alignment horizontal="justify" wrapText="1"/>
    </xf>
    <xf numFmtId="0" fontId="52" fillId="0" borderId="45" xfId="0" applyFont="1" applyBorder="1" applyAlignment="1">
      <alignment horizontal="center"/>
    </xf>
    <xf numFmtId="0" fontId="52" fillId="0" borderId="45" xfId="0" applyFont="1" applyBorder="1" applyAlignment="1">
      <alignment horizontal="center" vertical="center"/>
    </xf>
    <xf numFmtId="185" fontId="52" fillId="2" borderId="45" xfId="0" applyNumberFormat="1" applyFont="1" applyFill="1" applyBorder="1" applyAlignment="1">
      <alignment horizontal="center"/>
    </xf>
    <xf numFmtId="0" fontId="52" fillId="2" borderId="2" xfId="0" applyFont="1" applyFill="1" applyBorder="1" applyAlignment="1">
      <alignment horizontal="center" wrapText="1"/>
    </xf>
    <xf numFmtId="0" fontId="7" fillId="2" borderId="3" xfId="0" applyFont="1" applyFill="1" applyBorder="1" applyAlignment="1">
      <alignment horizontal="left" wrapText="1"/>
    </xf>
    <xf numFmtId="0" fontId="52" fillId="2" borderId="0" xfId="0" applyFont="1" applyFill="1" applyAlignment="1">
      <alignment horizontal="center" vertical="center" wrapText="1"/>
    </xf>
    <xf numFmtId="0" fontId="52" fillId="2" borderId="3" xfId="0" applyFont="1" applyFill="1" applyBorder="1" applyAlignment="1">
      <alignment horizontal="center" wrapText="1"/>
    </xf>
    <xf numFmtId="0" fontId="52" fillId="2" borderId="3" xfId="0" applyFont="1" applyFill="1" applyBorder="1" applyAlignment="1">
      <alignment horizontal="left" wrapText="1"/>
    </xf>
    <xf numFmtId="0" fontId="52" fillId="0" borderId="3" xfId="0" applyFont="1" applyBorder="1" applyAlignment="1">
      <alignment horizontal="center" vertical="top"/>
    </xf>
    <xf numFmtId="0" fontId="54" fillId="2" borderId="3" xfId="1" applyNumberFormat="1" applyFont="1" applyFill="1" applyBorder="1" applyAlignment="1" applyProtection="1">
      <alignment vertical="top"/>
    </xf>
    <xf numFmtId="0" fontId="58" fillId="2" borderId="3" xfId="0" applyFont="1" applyFill="1" applyBorder="1" applyAlignment="1">
      <alignment horizontal="center" vertical="top" wrapText="1"/>
    </xf>
    <xf numFmtId="0" fontId="52" fillId="2" borderId="3" xfId="0" applyFont="1" applyFill="1" applyBorder="1" applyAlignment="1">
      <alignment horizontal="center" vertical="top" wrapText="1"/>
    </xf>
    <xf numFmtId="0" fontId="52" fillId="2" borderId="3" xfId="1" applyNumberFormat="1" applyFont="1" applyFill="1" applyBorder="1" applyAlignment="1" applyProtection="1"/>
    <xf numFmtId="3" fontId="52" fillId="2" borderId="3" xfId="0" applyNumberFormat="1" applyFont="1" applyFill="1" applyBorder="1" applyAlignment="1">
      <alignment horizontal="center" vertical="top"/>
    </xf>
    <xf numFmtId="0" fontId="58" fillId="2" borderId="2" xfId="0" applyFont="1" applyFill="1" applyBorder="1" applyAlignment="1">
      <alignment horizontal="justify" vertical="top" wrapText="1"/>
    </xf>
    <xf numFmtId="0" fontId="58" fillId="2" borderId="2" xfId="0" quotePrefix="1" applyFont="1" applyFill="1" applyBorder="1" applyAlignment="1">
      <alignment horizontal="justify" wrapText="1"/>
    </xf>
    <xf numFmtId="0" fontId="58" fillId="2" borderId="2" xfId="0" quotePrefix="1" applyFont="1" applyFill="1" applyBorder="1" applyAlignment="1">
      <alignment horizontal="justify" vertical="center" wrapText="1"/>
    </xf>
    <xf numFmtId="0" fontId="52" fillId="2" borderId="2" xfId="0" applyFont="1" applyFill="1" applyBorder="1" applyAlignment="1">
      <alignment horizontal="center" vertical="center" wrapText="1"/>
    </xf>
    <xf numFmtId="0" fontId="52" fillId="2" borderId="2" xfId="0" quotePrefix="1" applyFont="1" applyFill="1" applyBorder="1" applyAlignment="1">
      <alignment horizontal="justify" vertical="center" wrapText="1"/>
    </xf>
    <xf numFmtId="0" fontId="52" fillId="0" borderId="2" xfId="0" applyFont="1" applyBorder="1" applyAlignment="1">
      <alignment horizontal="center"/>
    </xf>
    <xf numFmtId="3" fontId="52" fillId="2" borderId="0" xfId="0" applyNumberFormat="1" applyFont="1" applyFill="1" applyAlignment="1">
      <alignment horizontal="center"/>
    </xf>
    <xf numFmtId="44" fontId="52" fillId="2" borderId="10" xfId="0" applyNumberFormat="1" applyFont="1" applyFill="1" applyBorder="1" applyAlignment="1">
      <alignment horizontal="center"/>
    </xf>
    <xf numFmtId="44" fontId="52" fillId="2" borderId="45" xfId="0" applyNumberFormat="1" applyFont="1" applyFill="1" applyBorder="1" applyAlignment="1">
      <alignment horizontal="center"/>
    </xf>
    <xf numFmtId="44" fontId="52" fillId="2" borderId="3" xfId="0" applyNumberFormat="1" applyFont="1" applyFill="1" applyBorder="1" applyAlignment="1">
      <alignment horizontal="left" wrapText="1"/>
    </xf>
    <xf numFmtId="44" fontId="52" fillId="2" borderId="3" xfId="0" applyNumberFormat="1" applyFont="1" applyFill="1" applyBorder="1" applyAlignment="1">
      <alignment horizontal="left" vertical="top" wrapText="1"/>
    </xf>
    <xf numFmtId="44" fontId="52" fillId="2" borderId="3" xfId="0" applyNumberFormat="1" applyFont="1" applyFill="1" applyBorder="1" applyAlignment="1">
      <alignment horizontal="right" vertical="top"/>
    </xf>
    <xf numFmtId="44" fontId="52" fillId="2" borderId="3" xfId="0" applyNumberFormat="1" applyFont="1" applyFill="1" applyBorder="1" applyAlignment="1">
      <alignment horizontal="center" vertical="top"/>
    </xf>
    <xf numFmtId="44" fontId="52" fillId="2" borderId="10" xfId="0" applyNumberFormat="1" applyFont="1" applyFill="1" applyBorder="1" applyAlignment="1">
      <alignment horizontal="right"/>
    </xf>
    <xf numFmtId="44" fontId="7" fillId="2" borderId="12" xfId="0" applyNumberFormat="1" applyFont="1" applyFill="1" applyBorder="1" applyAlignment="1">
      <alignment horizontal="right" vertical="center"/>
    </xf>
    <xf numFmtId="44" fontId="52" fillId="2" borderId="8" xfId="0" applyNumberFormat="1" applyFont="1" applyFill="1" applyBorder="1" applyAlignment="1">
      <alignment horizontal="right"/>
    </xf>
    <xf numFmtId="0" fontId="7" fillId="2" borderId="10" xfId="58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0" xfId="0" applyFont="1" applyBorder="1" applyAlignment="1">
      <alignment horizontal="center" vertical="center"/>
    </xf>
    <xf numFmtId="1" fontId="7" fillId="0" borderId="1" xfId="0" applyNumberFormat="1" applyFont="1" applyBorder="1" applyAlignment="1">
      <alignment horizontal="center" vertical="center"/>
    </xf>
    <xf numFmtId="0" fontId="7" fillId="2" borderId="10" xfId="581" applyFont="1" applyFill="1" applyBorder="1" applyAlignment="1">
      <alignment wrapText="1"/>
    </xf>
    <xf numFmtId="0" fontId="7" fillId="2" borderId="32" xfId="581" applyFont="1" applyFill="1" applyBorder="1" applyAlignment="1">
      <alignment wrapText="1"/>
    </xf>
    <xf numFmtId="0" fontId="55" fillId="2" borderId="32" xfId="0" applyFont="1" applyFill="1" applyBorder="1"/>
    <xf numFmtId="0" fontId="55" fillId="0" borderId="3" xfId="0" applyFont="1" applyBorder="1" applyAlignment="1">
      <alignment horizontal="center"/>
    </xf>
    <xf numFmtId="1" fontId="55" fillId="0" borderId="3" xfId="0" applyNumberFormat="1" applyFont="1" applyBorder="1" applyAlignment="1">
      <alignment horizontal="center"/>
    </xf>
    <xf numFmtId="0" fontId="7" fillId="2" borderId="3" xfId="581" applyFont="1" applyFill="1" applyBorder="1" applyAlignment="1">
      <alignment wrapText="1"/>
    </xf>
    <xf numFmtId="0" fontId="7" fillId="2" borderId="41" xfId="581" applyFont="1" applyFill="1" applyBorder="1" applyAlignment="1">
      <alignment wrapText="1"/>
    </xf>
    <xf numFmtId="0" fontId="7" fillId="0" borderId="4" xfId="0" applyFont="1" applyBorder="1" applyAlignment="1">
      <alignment horizontal="left"/>
    </xf>
    <xf numFmtId="0" fontId="55" fillId="2" borderId="4" xfId="0" applyFont="1" applyFill="1" applyBorder="1"/>
    <xf numFmtId="0" fontId="56" fillId="2" borderId="41" xfId="0" applyFont="1" applyFill="1" applyBorder="1"/>
    <xf numFmtId="0" fontId="7" fillId="2" borderId="41" xfId="0" applyFont="1" applyFill="1" applyBorder="1" applyAlignment="1">
      <alignment wrapText="1"/>
    </xf>
    <xf numFmtId="0" fontId="55" fillId="2" borderId="41" xfId="0" applyFont="1" applyFill="1" applyBorder="1"/>
    <xf numFmtId="0" fontId="55" fillId="2" borderId="41" xfId="0" applyFont="1" applyFill="1" applyBorder="1" applyAlignment="1">
      <alignment vertical="center"/>
    </xf>
    <xf numFmtId="0" fontId="55" fillId="0" borderId="3" xfId="0" applyFont="1" applyBorder="1" applyAlignment="1">
      <alignment horizontal="center" vertical="center"/>
    </xf>
    <xf numFmtId="1" fontId="55" fillId="0" borderId="3" xfId="0" applyNumberFormat="1" applyFont="1" applyBorder="1" applyAlignment="1">
      <alignment horizontal="center" vertical="center"/>
    </xf>
    <xf numFmtId="0" fontId="56" fillId="2" borderId="41" xfId="0" applyFont="1" applyFill="1" applyBorder="1" applyAlignment="1">
      <alignment vertical="top" wrapText="1"/>
    </xf>
    <xf numFmtId="0" fontId="54" fillId="2" borderId="0" xfId="0" applyFont="1" applyFill="1" applyAlignment="1">
      <alignment vertical="top" wrapText="1"/>
    </xf>
    <xf numFmtId="0" fontId="52" fillId="2" borderId="3" xfId="0" applyFont="1" applyFill="1" applyBorder="1" applyAlignment="1">
      <alignment horizontal="left" vertical="center" wrapText="1"/>
    </xf>
    <xf numFmtId="0" fontId="52" fillId="2" borderId="0" xfId="0" applyFont="1" applyFill="1" applyAlignment="1">
      <alignment horizontal="left" vertical="center" wrapText="1"/>
    </xf>
    <xf numFmtId="0" fontId="55" fillId="2" borderId="47" xfId="0" applyFont="1" applyFill="1" applyBorder="1"/>
    <xf numFmtId="0" fontId="55" fillId="0" borderId="45" xfId="0" applyFont="1" applyBorder="1" applyAlignment="1">
      <alignment horizontal="center"/>
    </xf>
    <xf numFmtId="1" fontId="55" fillId="0" borderId="45" xfId="0" applyNumberFormat="1" applyFont="1" applyBorder="1" applyAlignment="1">
      <alignment horizontal="center"/>
    </xf>
    <xf numFmtId="0" fontId="7" fillId="2" borderId="0" xfId="0" applyFont="1" applyFill="1" applyAlignment="1">
      <alignment vertical="center" wrapText="1"/>
    </xf>
    <xf numFmtId="0" fontId="56" fillId="0" borderId="41" xfId="0" applyFont="1" applyBorder="1" applyAlignment="1">
      <alignment wrapText="1"/>
    </xf>
    <xf numFmtId="0" fontId="56" fillId="0" borderId="0" xfId="0" applyFont="1" applyAlignment="1">
      <alignment wrapText="1"/>
    </xf>
    <xf numFmtId="1" fontId="52" fillId="2" borderId="2" xfId="0" applyNumberFormat="1" applyFont="1" applyFill="1" applyBorder="1" applyAlignment="1">
      <alignment horizontal="center"/>
    </xf>
    <xf numFmtId="0" fontId="52" fillId="0" borderId="46" xfId="0" applyFont="1" applyBorder="1" applyAlignment="1">
      <alignment vertical="center" wrapText="1"/>
    </xf>
    <xf numFmtId="0" fontId="55" fillId="0" borderId="4" xfId="0" applyFont="1" applyBorder="1" applyAlignment="1">
      <alignment horizontal="center"/>
    </xf>
    <xf numFmtId="0" fontId="57" fillId="28" borderId="47" xfId="0" applyFont="1" applyFill="1" applyBorder="1" applyAlignment="1">
      <alignment wrapText="1"/>
    </xf>
    <xf numFmtId="0" fontId="52" fillId="0" borderId="47" xfId="0" applyFont="1" applyBorder="1"/>
    <xf numFmtId="0" fontId="55" fillId="2" borderId="47" xfId="0" applyFont="1" applyFill="1" applyBorder="1" applyAlignment="1">
      <alignment vertical="center" wrapText="1"/>
    </xf>
    <xf numFmtId="0" fontId="55" fillId="2" borderId="47" xfId="0" applyFont="1" applyFill="1" applyBorder="1" applyAlignment="1">
      <alignment wrapText="1"/>
    </xf>
    <xf numFmtId="0" fontId="52" fillId="0" borderId="47" xfId="0" applyFont="1" applyBorder="1" applyAlignment="1">
      <alignment vertical="center" wrapText="1"/>
    </xf>
    <xf numFmtId="0" fontId="61" fillId="2" borderId="4" xfId="0" applyFont="1" applyFill="1" applyBorder="1"/>
    <xf numFmtId="0" fontId="52" fillId="2" borderId="2" xfId="5" quotePrefix="1" applyNumberFormat="1" applyFont="1" applyFill="1" applyBorder="1" applyAlignment="1">
      <alignment horizontal="center" vertical="center"/>
    </xf>
    <xf numFmtId="1" fontId="52" fillId="0" borderId="3" xfId="5" applyNumberFormat="1" applyFont="1" applyBorder="1" applyAlignment="1">
      <alignment horizontal="center" vertical="center"/>
    </xf>
    <xf numFmtId="0" fontId="52" fillId="0" borderId="2" xfId="5" quotePrefix="1" applyNumberFormat="1" applyFont="1" applyBorder="1" applyAlignment="1">
      <alignment horizontal="center" vertical="center"/>
    </xf>
    <xf numFmtId="168" fontId="52" fillId="0" borderId="3" xfId="5" applyNumberFormat="1" applyFont="1" applyBorder="1" applyAlignment="1">
      <alignment vertical="center" wrapText="1"/>
    </xf>
    <xf numFmtId="0" fontId="55" fillId="0" borderId="3" xfId="0" applyFont="1" applyBorder="1" applyAlignment="1">
      <alignment wrapText="1"/>
    </xf>
    <xf numFmtId="0" fontId="52" fillId="2" borderId="33" xfId="0" applyFont="1" applyFill="1" applyBorder="1" applyAlignment="1">
      <alignment horizontal="center"/>
    </xf>
    <xf numFmtId="0" fontId="55" fillId="0" borderId="33" xfId="0" applyFont="1" applyBorder="1" applyAlignment="1">
      <alignment wrapText="1"/>
    </xf>
    <xf numFmtId="0" fontId="55" fillId="0" borderId="8" xfId="0" applyFont="1" applyBorder="1" applyAlignment="1">
      <alignment horizontal="center"/>
    </xf>
    <xf numFmtId="1" fontId="55" fillId="0" borderId="8" xfId="0" applyNumberFormat="1" applyFont="1" applyBorder="1" applyAlignment="1">
      <alignment horizontal="center"/>
    </xf>
    <xf numFmtId="44" fontId="52" fillId="0" borderId="3" xfId="0" applyNumberFormat="1" applyFont="1" applyBorder="1" applyAlignment="1">
      <alignment horizontal="right"/>
    </xf>
    <xf numFmtId="44" fontId="52" fillId="0" borderId="3" xfId="0" applyNumberFormat="1" applyFont="1" applyBorder="1" applyAlignment="1">
      <alignment horizontal="right" vertical="center"/>
    </xf>
    <xf numFmtId="44" fontId="52" fillId="0" borderId="45" xfId="0" applyNumberFormat="1" applyFont="1" applyBorder="1" applyAlignment="1">
      <alignment horizontal="right"/>
    </xf>
    <xf numFmtId="44" fontId="52" fillId="0" borderId="8" xfId="0" applyNumberFormat="1" applyFont="1" applyBorder="1" applyAlignment="1">
      <alignment horizontal="right"/>
    </xf>
    <xf numFmtId="44" fontId="52" fillId="0" borderId="10" xfId="0" applyNumberFormat="1" applyFont="1" applyBorder="1" applyAlignment="1">
      <alignment horizontal="right"/>
    </xf>
    <xf numFmtId="44" fontId="7" fillId="0" borderId="12" xfId="0" applyNumberFormat="1" applyFont="1" applyBorder="1" applyAlignment="1">
      <alignment horizontal="right"/>
    </xf>
    <xf numFmtId="167" fontId="48" fillId="2" borderId="0" xfId="359" applyFont="1" applyFill="1" applyAlignment="1">
      <alignment horizontal="center" vertical="center" wrapText="1"/>
    </xf>
    <xf numFmtId="182" fontId="51" fillId="29" borderId="0" xfId="359" applyNumberFormat="1" applyFont="1" applyFill="1" applyAlignment="1" applyProtection="1">
      <alignment horizontal="left" vertical="center" wrapText="1"/>
      <protection locked="0"/>
    </xf>
    <xf numFmtId="167" fontId="48" fillId="2" borderId="0" xfId="359" applyFont="1" applyFill="1" applyAlignment="1">
      <alignment horizontal="center" vertical="center"/>
    </xf>
    <xf numFmtId="183" fontId="7" fillId="30" borderId="6" xfId="1" applyNumberFormat="1" applyFont="1" applyFill="1" applyBorder="1" applyAlignment="1" applyProtection="1">
      <alignment horizontal="center" vertical="center"/>
    </xf>
    <xf numFmtId="183" fontId="7" fillId="30" borderId="28" xfId="1" applyNumberFormat="1" applyFont="1" applyFill="1" applyBorder="1" applyAlignment="1" applyProtection="1">
      <alignment horizontal="center" vertical="center"/>
    </xf>
    <xf numFmtId="0" fontId="56" fillId="2" borderId="14" xfId="0" applyFont="1" applyFill="1" applyBorder="1" applyAlignment="1">
      <alignment horizontal="right" vertical="center"/>
    </xf>
    <xf numFmtId="0" fontId="56" fillId="2" borderId="40" xfId="0" applyFont="1" applyFill="1" applyBorder="1" applyAlignment="1">
      <alignment horizontal="right" vertical="center"/>
    </xf>
    <xf numFmtId="0" fontId="7" fillId="2" borderId="3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4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3" xfId="0" applyFont="1" applyFill="1" applyBorder="1" applyAlignment="1">
      <alignment horizontal="center" vertical="center"/>
    </xf>
    <xf numFmtId="44" fontId="7" fillId="2" borderId="14" xfId="0" applyNumberFormat="1" applyFont="1" applyFill="1" applyBorder="1" applyAlignment="1">
      <alignment horizontal="right" vertical="center"/>
    </xf>
    <xf numFmtId="44" fontId="7" fillId="2" borderId="40" xfId="0" applyNumberFormat="1" applyFont="1" applyFill="1" applyBorder="1" applyAlignment="1">
      <alignment horizontal="right" vertical="center"/>
    </xf>
    <xf numFmtId="44" fontId="56" fillId="2" borderId="14" xfId="0" applyNumberFormat="1" applyFont="1" applyFill="1" applyBorder="1" applyAlignment="1">
      <alignment horizontal="right" vertical="center"/>
    </xf>
    <xf numFmtId="44" fontId="56" fillId="2" borderId="40" xfId="0" applyNumberFormat="1" applyFont="1" applyFill="1" applyBorder="1" applyAlignment="1">
      <alignment horizontal="right" vertical="center"/>
    </xf>
    <xf numFmtId="0" fontId="7" fillId="2" borderId="47" xfId="0" applyFont="1" applyFill="1" applyBorder="1" applyAlignment="1">
      <alignment horizontal="center" vertical="center"/>
    </xf>
    <xf numFmtId="0" fontId="7" fillId="0" borderId="23" xfId="224" applyFont="1" applyBorder="1" applyAlignment="1">
      <alignment horizontal="right" vertical="center"/>
    </xf>
    <xf numFmtId="1" fontId="7" fillId="0" borderId="35" xfId="576" applyNumberFormat="1" applyFont="1" applyBorder="1" applyAlignment="1">
      <alignment horizontal="center" vertical="center" wrapText="1"/>
    </xf>
    <xf numFmtId="1" fontId="7" fillId="0" borderId="36" xfId="576" applyNumberFormat="1" applyFont="1" applyBorder="1" applyAlignment="1">
      <alignment horizontal="center" vertical="center" wrapText="1"/>
    </xf>
    <xf numFmtId="1" fontId="7" fillId="0" borderId="37" xfId="576" applyNumberFormat="1" applyFont="1" applyBorder="1" applyAlignment="1">
      <alignment horizontal="center" vertical="center" wrapText="1"/>
    </xf>
    <xf numFmtId="0" fontId="7" fillId="0" borderId="35" xfId="4" applyFont="1" applyFill="1" applyBorder="1" applyAlignment="1">
      <alignment horizontal="center" vertical="center"/>
    </xf>
    <xf numFmtId="0" fontId="7" fillId="0" borderId="36" xfId="4" applyFont="1" applyFill="1" applyBorder="1" applyAlignment="1">
      <alignment horizontal="center" vertical="center"/>
    </xf>
    <xf numFmtId="0" fontId="7" fillId="0" borderId="37" xfId="4" applyFont="1" applyFill="1" applyBorder="1" applyAlignment="1">
      <alignment horizontal="center" vertical="center"/>
    </xf>
    <xf numFmtId="166" fontId="7" fillId="0" borderId="35" xfId="224" applyNumberFormat="1" applyFont="1" applyFill="1" applyBorder="1" applyAlignment="1">
      <alignment horizontal="center" vertical="center"/>
    </xf>
    <xf numFmtId="166" fontId="7" fillId="0" borderId="36" xfId="224" applyNumberFormat="1" applyFont="1" applyFill="1" applyBorder="1" applyAlignment="1">
      <alignment horizontal="center" vertical="center"/>
    </xf>
    <xf numFmtId="166" fontId="7" fillId="0" borderId="37" xfId="224" applyNumberFormat="1" applyFont="1" applyFill="1" applyBorder="1" applyAlignment="1">
      <alignment horizontal="center" vertical="center"/>
    </xf>
  </cellXfs>
  <cellStyles count="582">
    <cellStyle name="_Criteria" xfId="7" xr:uid="{00000000-0005-0000-0000-000000000000}"/>
    <cellStyle name="_Heading" xfId="8" xr:uid="{00000000-0005-0000-0000-000001000000}"/>
    <cellStyle name="_Sub-Heading" xfId="9" xr:uid="{00000000-0005-0000-0000-000002000000}"/>
    <cellStyle name="20% - Accent1 2" xfId="10" xr:uid="{00000000-0005-0000-0000-000003000000}"/>
    <cellStyle name="20% - Accent2 2" xfId="11" xr:uid="{00000000-0005-0000-0000-000004000000}"/>
    <cellStyle name="20% - Accent3 2" xfId="12" xr:uid="{00000000-0005-0000-0000-000005000000}"/>
    <cellStyle name="20% - Accent4 2" xfId="13" xr:uid="{00000000-0005-0000-0000-000006000000}"/>
    <cellStyle name="20% - Accent5 2" xfId="14" xr:uid="{00000000-0005-0000-0000-000007000000}"/>
    <cellStyle name="20% - Accent6 2" xfId="15" xr:uid="{00000000-0005-0000-0000-000008000000}"/>
    <cellStyle name="40% - Accent1 2" xfId="16" xr:uid="{00000000-0005-0000-0000-000009000000}"/>
    <cellStyle name="40% - Accent2 2" xfId="17" xr:uid="{00000000-0005-0000-0000-00000A000000}"/>
    <cellStyle name="40% - Accent3 2" xfId="18" xr:uid="{00000000-0005-0000-0000-00000B000000}"/>
    <cellStyle name="40% - Accent4 2" xfId="19" xr:uid="{00000000-0005-0000-0000-00000C000000}"/>
    <cellStyle name="40% - Accent5 2" xfId="20" xr:uid="{00000000-0005-0000-0000-00000D000000}"/>
    <cellStyle name="40% - Accent6 2" xfId="21" xr:uid="{00000000-0005-0000-0000-00000E000000}"/>
    <cellStyle name="60% - Accent1 2" xfId="22" xr:uid="{00000000-0005-0000-0000-00000F000000}"/>
    <cellStyle name="60% - Accent2 2" xfId="23" xr:uid="{00000000-0005-0000-0000-000010000000}"/>
    <cellStyle name="60% - Accent3 2" xfId="24" xr:uid="{00000000-0005-0000-0000-000011000000}"/>
    <cellStyle name="60% - Accent4 2" xfId="25" xr:uid="{00000000-0005-0000-0000-000012000000}"/>
    <cellStyle name="60% - Accent5 2" xfId="26" xr:uid="{00000000-0005-0000-0000-000013000000}"/>
    <cellStyle name="60% - Accent6 2" xfId="27" xr:uid="{00000000-0005-0000-0000-000014000000}"/>
    <cellStyle name="Accent1 2" xfId="28" xr:uid="{00000000-0005-0000-0000-000015000000}"/>
    <cellStyle name="Accent2 2" xfId="29" xr:uid="{00000000-0005-0000-0000-000016000000}"/>
    <cellStyle name="Accent3 2" xfId="30" xr:uid="{00000000-0005-0000-0000-000017000000}"/>
    <cellStyle name="Accent4 2" xfId="31" xr:uid="{00000000-0005-0000-0000-000018000000}"/>
    <cellStyle name="Accent5 2" xfId="32" xr:uid="{00000000-0005-0000-0000-000019000000}"/>
    <cellStyle name="Accent6 2" xfId="33" xr:uid="{00000000-0005-0000-0000-00001A000000}"/>
    <cellStyle name="args.style" xfId="34" xr:uid="{00000000-0005-0000-0000-00001B000000}"/>
    <cellStyle name="Bad 2" xfId="35" xr:uid="{00000000-0005-0000-0000-00001C000000}"/>
    <cellStyle name="Calculation 2" xfId="36" xr:uid="{00000000-0005-0000-0000-00001D000000}"/>
    <cellStyle name="Calculation 2 2" xfId="37" xr:uid="{00000000-0005-0000-0000-00001E000000}"/>
    <cellStyle name="Calculation 2 2 2" xfId="391" xr:uid="{00000000-0005-0000-0000-00001F000000}"/>
    <cellStyle name="Calculation 2 3" xfId="38" xr:uid="{00000000-0005-0000-0000-000020000000}"/>
    <cellStyle name="Calculation 2 3 2" xfId="392" xr:uid="{00000000-0005-0000-0000-000021000000}"/>
    <cellStyle name="Calculation 2 4" xfId="393" xr:uid="{00000000-0005-0000-0000-000022000000}"/>
    <cellStyle name="Calculation 2 5" xfId="394" xr:uid="{00000000-0005-0000-0000-000023000000}"/>
    <cellStyle name="Calculation 3" xfId="395" xr:uid="{00000000-0005-0000-0000-000024000000}"/>
    <cellStyle name="Calculation 4" xfId="396" xr:uid="{00000000-0005-0000-0000-000025000000}"/>
    <cellStyle name="Check Cell 2" xfId="39" xr:uid="{00000000-0005-0000-0000-000026000000}"/>
    <cellStyle name="Comma" xfId="1" builtinId="3"/>
    <cellStyle name="Comma  - Style1" xfId="40" xr:uid="{00000000-0005-0000-0000-000028000000}"/>
    <cellStyle name="Comma  - Style1 2" xfId="41" xr:uid="{00000000-0005-0000-0000-000029000000}"/>
    <cellStyle name="Comma  - Style2" xfId="42" xr:uid="{00000000-0005-0000-0000-00002A000000}"/>
    <cellStyle name="Comma  - Style2 2" xfId="43" xr:uid="{00000000-0005-0000-0000-00002B000000}"/>
    <cellStyle name="Comma  - Style3" xfId="44" xr:uid="{00000000-0005-0000-0000-00002C000000}"/>
    <cellStyle name="Comma  - Style3 2" xfId="45" xr:uid="{00000000-0005-0000-0000-00002D000000}"/>
    <cellStyle name="Comma  - Style4" xfId="46" xr:uid="{00000000-0005-0000-0000-00002E000000}"/>
    <cellStyle name="Comma  - Style4 2" xfId="47" xr:uid="{00000000-0005-0000-0000-00002F000000}"/>
    <cellStyle name="Comma  - Style5" xfId="48" xr:uid="{00000000-0005-0000-0000-000030000000}"/>
    <cellStyle name="Comma  - Style5 2" xfId="49" xr:uid="{00000000-0005-0000-0000-000031000000}"/>
    <cellStyle name="Comma  - Style6" xfId="50" xr:uid="{00000000-0005-0000-0000-000032000000}"/>
    <cellStyle name="Comma  - Style6 2" xfId="51" xr:uid="{00000000-0005-0000-0000-000033000000}"/>
    <cellStyle name="Comma  - Style7" xfId="52" xr:uid="{00000000-0005-0000-0000-000034000000}"/>
    <cellStyle name="Comma  - Style7 2" xfId="53" xr:uid="{00000000-0005-0000-0000-000035000000}"/>
    <cellStyle name="Comma  - Style8" xfId="54" xr:uid="{00000000-0005-0000-0000-000036000000}"/>
    <cellStyle name="Comma  - Style8 2" xfId="55" xr:uid="{00000000-0005-0000-0000-000037000000}"/>
    <cellStyle name="Comma 10" xfId="56" xr:uid="{00000000-0005-0000-0000-000038000000}"/>
    <cellStyle name="Comma 11" xfId="57" xr:uid="{00000000-0005-0000-0000-000039000000}"/>
    <cellStyle name="Comma 12" xfId="58" xr:uid="{00000000-0005-0000-0000-00003A000000}"/>
    <cellStyle name="Comma 13" xfId="59" xr:uid="{00000000-0005-0000-0000-00003B000000}"/>
    <cellStyle name="Comma 14" xfId="60" xr:uid="{00000000-0005-0000-0000-00003C000000}"/>
    <cellStyle name="Comma 15" xfId="61" xr:uid="{00000000-0005-0000-0000-00003D000000}"/>
    <cellStyle name="Comma 16" xfId="62" xr:uid="{00000000-0005-0000-0000-00003E000000}"/>
    <cellStyle name="Comma 17" xfId="63" xr:uid="{00000000-0005-0000-0000-00003F000000}"/>
    <cellStyle name="Comma 18" xfId="64" xr:uid="{00000000-0005-0000-0000-000040000000}"/>
    <cellStyle name="Comma 19" xfId="65" xr:uid="{00000000-0005-0000-0000-000041000000}"/>
    <cellStyle name="Comma 2" xfId="66" xr:uid="{00000000-0005-0000-0000-000042000000}"/>
    <cellStyle name="Comma 2 2" xfId="67" xr:uid="{00000000-0005-0000-0000-000043000000}"/>
    <cellStyle name="Comma 2 2 2" xfId="68" xr:uid="{00000000-0005-0000-0000-000044000000}"/>
    <cellStyle name="Comma 2 2 3" xfId="69" xr:uid="{00000000-0005-0000-0000-000045000000}"/>
    <cellStyle name="Comma 2 2 4" xfId="70" xr:uid="{00000000-0005-0000-0000-000046000000}"/>
    <cellStyle name="Comma 2 3" xfId="71" xr:uid="{00000000-0005-0000-0000-000047000000}"/>
    <cellStyle name="Comma 2 4" xfId="72" xr:uid="{00000000-0005-0000-0000-000048000000}"/>
    <cellStyle name="Comma 2 5" xfId="73" xr:uid="{00000000-0005-0000-0000-000049000000}"/>
    <cellStyle name="Comma 2 6" xfId="74" xr:uid="{00000000-0005-0000-0000-00004A000000}"/>
    <cellStyle name="Comma 2 7" xfId="336" xr:uid="{00000000-0005-0000-0000-00004B000000}"/>
    <cellStyle name="Comma 20" xfId="75" xr:uid="{00000000-0005-0000-0000-00004C000000}"/>
    <cellStyle name="Comma 21" xfId="76" xr:uid="{00000000-0005-0000-0000-00004D000000}"/>
    <cellStyle name="Comma 22" xfId="77" xr:uid="{00000000-0005-0000-0000-00004E000000}"/>
    <cellStyle name="Comma 23" xfId="78" xr:uid="{00000000-0005-0000-0000-00004F000000}"/>
    <cellStyle name="Comma 24" xfId="79" xr:uid="{00000000-0005-0000-0000-000050000000}"/>
    <cellStyle name="Comma 25" xfId="80" xr:uid="{00000000-0005-0000-0000-000051000000}"/>
    <cellStyle name="Comma 26" xfId="81" xr:uid="{00000000-0005-0000-0000-000052000000}"/>
    <cellStyle name="Comma 27" xfId="82" xr:uid="{00000000-0005-0000-0000-000053000000}"/>
    <cellStyle name="Comma 28" xfId="83" xr:uid="{00000000-0005-0000-0000-000054000000}"/>
    <cellStyle name="Comma 29" xfId="84" xr:uid="{00000000-0005-0000-0000-000055000000}"/>
    <cellStyle name="Comma 3" xfId="85" xr:uid="{00000000-0005-0000-0000-000056000000}"/>
    <cellStyle name="Comma 3 2" xfId="86" xr:uid="{00000000-0005-0000-0000-000057000000}"/>
    <cellStyle name="Comma 3 2 2" xfId="87" xr:uid="{00000000-0005-0000-0000-000058000000}"/>
    <cellStyle name="Comma 3 3" xfId="88" xr:uid="{00000000-0005-0000-0000-000059000000}"/>
    <cellStyle name="Comma 3 4" xfId="89" xr:uid="{00000000-0005-0000-0000-00005A000000}"/>
    <cellStyle name="Comma 3 5" xfId="90" xr:uid="{00000000-0005-0000-0000-00005B000000}"/>
    <cellStyle name="Comma 3 6" xfId="91" xr:uid="{00000000-0005-0000-0000-00005C000000}"/>
    <cellStyle name="Comma 30" xfId="92" xr:uid="{00000000-0005-0000-0000-00005D000000}"/>
    <cellStyle name="Comma 31" xfId="93" xr:uid="{00000000-0005-0000-0000-00005E000000}"/>
    <cellStyle name="Comma 32" xfId="94" xr:uid="{00000000-0005-0000-0000-00005F000000}"/>
    <cellStyle name="Comma 33" xfId="95" xr:uid="{00000000-0005-0000-0000-000060000000}"/>
    <cellStyle name="Comma 34" xfId="96" xr:uid="{00000000-0005-0000-0000-000061000000}"/>
    <cellStyle name="Comma 35" xfId="97" xr:uid="{00000000-0005-0000-0000-000062000000}"/>
    <cellStyle name="Comma 36" xfId="98" xr:uid="{00000000-0005-0000-0000-000063000000}"/>
    <cellStyle name="Comma 37" xfId="99" xr:uid="{00000000-0005-0000-0000-000064000000}"/>
    <cellStyle name="Comma 38" xfId="100" xr:uid="{00000000-0005-0000-0000-000065000000}"/>
    <cellStyle name="Comma 39" xfId="101" xr:uid="{00000000-0005-0000-0000-000066000000}"/>
    <cellStyle name="Comma 4" xfId="102" xr:uid="{00000000-0005-0000-0000-000067000000}"/>
    <cellStyle name="Comma 4 2" xfId="103" xr:uid="{00000000-0005-0000-0000-000068000000}"/>
    <cellStyle name="Comma 4 3" xfId="360" xr:uid="{00000000-0005-0000-0000-000069000000}"/>
    <cellStyle name="Comma 4 3 2" xfId="506" xr:uid="{00000000-0005-0000-0000-00006A000000}"/>
    <cellStyle name="Comma 4 4" xfId="507" xr:uid="{00000000-0005-0000-0000-00006B000000}"/>
    <cellStyle name="Comma 40" xfId="104" xr:uid="{00000000-0005-0000-0000-00006C000000}"/>
    <cellStyle name="Comma 41" xfId="105" xr:uid="{00000000-0005-0000-0000-00006D000000}"/>
    <cellStyle name="Comma 42" xfId="334" xr:uid="{00000000-0005-0000-0000-00006E000000}"/>
    <cellStyle name="Comma 43" xfId="358" xr:uid="{00000000-0005-0000-0000-00006F000000}"/>
    <cellStyle name="Comma 44" xfId="397" xr:uid="{00000000-0005-0000-0000-000070000000}"/>
    <cellStyle name="Comma 45" xfId="398" xr:uid="{00000000-0005-0000-0000-000071000000}"/>
    <cellStyle name="Comma 46" xfId="399" xr:uid="{00000000-0005-0000-0000-000072000000}"/>
    <cellStyle name="Comma 47" xfId="400" xr:uid="{00000000-0005-0000-0000-000073000000}"/>
    <cellStyle name="Comma 48" xfId="401" xr:uid="{00000000-0005-0000-0000-000074000000}"/>
    <cellStyle name="Comma 49" xfId="402" xr:uid="{00000000-0005-0000-0000-000075000000}"/>
    <cellStyle name="Comma 5" xfId="106" xr:uid="{00000000-0005-0000-0000-000076000000}"/>
    <cellStyle name="Comma 50" xfId="403" xr:uid="{00000000-0005-0000-0000-000077000000}"/>
    <cellStyle name="Comma 51" xfId="404" xr:uid="{00000000-0005-0000-0000-000078000000}"/>
    <cellStyle name="Comma 52" xfId="405" xr:uid="{00000000-0005-0000-0000-000079000000}"/>
    <cellStyle name="Comma 53" xfId="406" xr:uid="{00000000-0005-0000-0000-00007A000000}"/>
    <cellStyle name="Comma 54" xfId="407" xr:uid="{00000000-0005-0000-0000-00007B000000}"/>
    <cellStyle name="Comma 55" xfId="408" xr:uid="{00000000-0005-0000-0000-00007C000000}"/>
    <cellStyle name="Comma 56" xfId="409" xr:uid="{00000000-0005-0000-0000-00007D000000}"/>
    <cellStyle name="Comma 57" xfId="410" xr:uid="{00000000-0005-0000-0000-00007E000000}"/>
    <cellStyle name="Comma 58" xfId="411" xr:uid="{00000000-0005-0000-0000-00007F000000}"/>
    <cellStyle name="Comma 59" xfId="412" xr:uid="{00000000-0005-0000-0000-000080000000}"/>
    <cellStyle name="Comma 6" xfId="107" xr:uid="{00000000-0005-0000-0000-000081000000}"/>
    <cellStyle name="Comma 60" xfId="413" xr:uid="{00000000-0005-0000-0000-000082000000}"/>
    <cellStyle name="Comma 61" xfId="414" xr:uid="{00000000-0005-0000-0000-000083000000}"/>
    <cellStyle name="Comma 62" xfId="415" xr:uid="{00000000-0005-0000-0000-000084000000}"/>
    <cellStyle name="Comma 63" xfId="508" xr:uid="{00000000-0005-0000-0000-000085000000}"/>
    <cellStyle name="Comma 64" xfId="509" xr:uid="{00000000-0005-0000-0000-000086000000}"/>
    <cellStyle name="Comma 65" xfId="510" xr:uid="{00000000-0005-0000-0000-000087000000}"/>
    <cellStyle name="Comma 66" xfId="511" xr:uid="{00000000-0005-0000-0000-000088000000}"/>
    <cellStyle name="Comma 67" xfId="512" xr:uid="{00000000-0005-0000-0000-000089000000}"/>
    <cellStyle name="Comma 7" xfId="108" xr:uid="{00000000-0005-0000-0000-00008A000000}"/>
    <cellStyle name="Comma 7 2" xfId="109" xr:uid="{00000000-0005-0000-0000-00008B000000}"/>
    <cellStyle name="Comma 8" xfId="110" xr:uid="{00000000-0005-0000-0000-00008C000000}"/>
    <cellStyle name="Comma 9" xfId="111" xr:uid="{00000000-0005-0000-0000-00008D000000}"/>
    <cellStyle name="Comma0" xfId="112" xr:uid="{00000000-0005-0000-0000-00008E000000}"/>
    <cellStyle name="Comma0 2" xfId="113" xr:uid="{00000000-0005-0000-0000-00008F000000}"/>
    <cellStyle name="Currency" xfId="577" builtinId="4"/>
    <cellStyle name="Currency 2" xfId="114" xr:uid="{00000000-0005-0000-0000-000090000000}"/>
    <cellStyle name="Currency 2 2" xfId="115" xr:uid="{00000000-0005-0000-0000-000091000000}"/>
    <cellStyle name="Currency 2 2 2" xfId="116" xr:uid="{00000000-0005-0000-0000-000092000000}"/>
    <cellStyle name="Currency 2 2 3" xfId="117" xr:uid="{00000000-0005-0000-0000-000093000000}"/>
    <cellStyle name="Currency 2 3" xfId="118" xr:uid="{00000000-0005-0000-0000-000094000000}"/>
    <cellStyle name="Currency 3" xfId="119" xr:uid="{00000000-0005-0000-0000-000095000000}"/>
    <cellStyle name="Currency 4" xfId="579" xr:uid="{0107F4AF-43A0-4D21-A446-C84DBBA7705D}"/>
    <cellStyle name="Currency0" xfId="120" xr:uid="{00000000-0005-0000-0000-000096000000}"/>
    <cellStyle name="Currency0 2" xfId="121" xr:uid="{00000000-0005-0000-0000-000097000000}"/>
    <cellStyle name="Custom - Style8" xfId="122" xr:uid="{00000000-0005-0000-0000-000098000000}"/>
    <cellStyle name="Data   - Style2" xfId="123" xr:uid="{00000000-0005-0000-0000-000099000000}"/>
    <cellStyle name="Data   - Style2 2" xfId="124" xr:uid="{00000000-0005-0000-0000-00009A000000}"/>
    <cellStyle name="Data   - Style2 2 2" xfId="416" xr:uid="{00000000-0005-0000-0000-00009B000000}"/>
    <cellStyle name="Data   - Style2 3" xfId="417" xr:uid="{00000000-0005-0000-0000-00009C000000}"/>
    <cellStyle name="Date" xfId="125" xr:uid="{00000000-0005-0000-0000-00009D000000}"/>
    <cellStyle name="Date 2" xfId="126" xr:uid="{00000000-0005-0000-0000-00009E000000}"/>
    <cellStyle name="Dezimal [0]_NEGS" xfId="127" xr:uid="{00000000-0005-0000-0000-00009F000000}"/>
    <cellStyle name="Dezimal_NEGS" xfId="128" xr:uid="{00000000-0005-0000-0000-0000A0000000}"/>
    <cellStyle name="Euro" xfId="129" xr:uid="{00000000-0005-0000-0000-0000A1000000}"/>
    <cellStyle name="Explanatory Text 2" xfId="130" xr:uid="{00000000-0005-0000-0000-0000A2000000}"/>
    <cellStyle name="F2" xfId="131" xr:uid="{00000000-0005-0000-0000-0000A3000000}"/>
    <cellStyle name="F3" xfId="132" xr:uid="{00000000-0005-0000-0000-0000A4000000}"/>
    <cellStyle name="F4" xfId="133" xr:uid="{00000000-0005-0000-0000-0000A5000000}"/>
    <cellStyle name="F5" xfId="134" xr:uid="{00000000-0005-0000-0000-0000A6000000}"/>
    <cellStyle name="F6" xfId="135" xr:uid="{00000000-0005-0000-0000-0000A7000000}"/>
    <cellStyle name="F7" xfId="136" xr:uid="{00000000-0005-0000-0000-0000A8000000}"/>
    <cellStyle name="F8" xfId="137" xr:uid="{00000000-0005-0000-0000-0000A9000000}"/>
    <cellStyle name="Figures" xfId="138" xr:uid="{00000000-0005-0000-0000-0000AA000000}"/>
    <cellStyle name="Figures 2" xfId="139" xr:uid="{00000000-0005-0000-0000-0000AB000000}"/>
    <cellStyle name="Fixed" xfId="140" xr:uid="{00000000-0005-0000-0000-0000AC000000}"/>
    <cellStyle name="Fixed 2" xfId="141" xr:uid="{00000000-0005-0000-0000-0000AD000000}"/>
    <cellStyle name="Good 2" xfId="142" xr:uid="{00000000-0005-0000-0000-0000AE000000}"/>
    <cellStyle name="HEADER" xfId="143" xr:uid="{00000000-0005-0000-0000-0000AF000000}"/>
    <cellStyle name="Header1" xfId="144" xr:uid="{00000000-0005-0000-0000-0000B0000000}"/>
    <cellStyle name="Header1 2" xfId="145" xr:uid="{00000000-0005-0000-0000-0000B1000000}"/>
    <cellStyle name="Header1 3" xfId="146" xr:uid="{00000000-0005-0000-0000-0000B2000000}"/>
    <cellStyle name="Header1 4" xfId="147" xr:uid="{00000000-0005-0000-0000-0000B3000000}"/>
    <cellStyle name="Header2" xfId="148" xr:uid="{00000000-0005-0000-0000-0000B4000000}"/>
    <cellStyle name="Header2 2" xfId="149" xr:uid="{00000000-0005-0000-0000-0000B5000000}"/>
    <cellStyle name="Header2 2 2" xfId="418" xr:uid="{00000000-0005-0000-0000-0000B6000000}"/>
    <cellStyle name="Header2 3" xfId="419" xr:uid="{00000000-0005-0000-0000-0000B7000000}"/>
    <cellStyle name="Header2 4" xfId="420" xr:uid="{00000000-0005-0000-0000-0000B8000000}"/>
    <cellStyle name="Heading 1 2" xfId="150" xr:uid="{00000000-0005-0000-0000-0000B9000000}"/>
    <cellStyle name="Heading 2 2" xfId="151" xr:uid="{00000000-0005-0000-0000-0000BA000000}"/>
    <cellStyle name="Heading 3 2" xfId="152" xr:uid="{00000000-0005-0000-0000-0000BB000000}"/>
    <cellStyle name="Heading 3 2 2" xfId="153" xr:uid="{00000000-0005-0000-0000-0000BC000000}"/>
    <cellStyle name="Heading 4 2" xfId="154" xr:uid="{00000000-0005-0000-0000-0000BD000000}"/>
    <cellStyle name="Hyperlink 2" xfId="155" xr:uid="{00000000-0005-0000-0000-0000BE000000}"/>
    <cellStyle name="Hyperlink 2 2" xfId="156" xr:uid="{00000000-0005-0000-0000-0000BF000000}"/>
    <cellStyle name="Hyperlink 2 3" xfId="157" xr:uid="{00000000-0005-0000-0000-0000C0000000}"/>
    <cellStyle name="Hyperlink 2 4" xfId="158" xr:uid="{00000000-0005-0000-0000-0000C1000000}"/>
    <cellStyle name="Hyperlink 2_D - Surface Infrastructure - Backup_OLD" xfId="159" xr:uid="{00000000-0005-0000-0000-0000C2000000}"/>
    <cellStyle name="Hyperlink 3" xfId="160" xr:uid="{00000000-0005-0000-0000-0000C3000000}"/>
    <cellStyle name="Hyperlink 4" xfId="161" xr:uid="{00000000-0005-0000-0000-0000C4000000}"/>
    <cellStyle name="Hyperlink 5" xfId="162" xr:uid="{00000000-0005-0000-0000-0000C5000000}"/>
    <cellStyle name="Input 2" xfId="163" xr:uid="{00000000-0005-0000-0000-0000C6000000}"/>
    <cellStyle name="Input 2 2" xfId="164" xr:uid="{00000000-0005-0000-0000-0000C7000000}"/>
    <cellStyle name="Input 2 2 2" xfId="421" xr:uid="{00000000-0005-0000-0000-0000C8000000}"/>
    <cellStyle name="Input 2 3" xfId="165" xr:uid="{00000000-0005-0000-0000-0000C9000000}"/>
    <cellStyle name="Input 2 3 2" xfId="422" xr:uid="{00000000-0005-0000-0000-0000CA000000}"/>
    <cellStyle name="Input 2 4" xfId="423" xr:uid="{00000000-0005-0000-0000-0000CB000000}"/>
    <cellStyle name="Input 2 5" xfId="424" xr:uid="{00000000-0005-0000-0000-0000CC000000}"/>
    <cellStyle name="Input 3" xfId="425" xr:uid="{00000000-0005-0000-0000-0000CD000000}"/>
    <cellStyle name="Input 4" xfId="426" xr:uid="{00000000-0005-0000-0000-0000CE000000}"/>
    <cellStyle name="Input Cells" xfId="166" xr:uid="{00000000-0005-0000-0000-0000CF000000}"/>
    <cellStyle name="Labels - Style3" xfId="167" xr:uid="{00000000-0005-0000-0000-0000D0000000}"/>
    <cellStyle name="Labels - Style3 2" xfId="168" xr:uid="{00000000-0005-0000-0000-0000D1000000}"/>
    <cellStyle name="Labels - Style3 2 2" xfId="427" xr:uid="{00000000-0005-0000-0000-0000D2000000}"/>
    <cellStyle name="Labels - Style3 3" xfId="428" xr:uid="{00000000-0005-0000-0000-0000D3000000}"/>
    <cellStyle name="Linked Cell 2" xfId="169" xr:uid="{00000000-0005-0000-0000-0000D4000000}"/>
    <cellStyle name="Model" xfId="170" xr:uid="{00000000-0005-0000-0000-0000D5000000}"/>
    <cellStyle name="Model 2" xfId="171" xr:uid="{00000000-0005-0000-0000-0000D6000000}"/>
    <cellStyle name="Neutral 2" xfId="172" xr:uid="{00000000-0005-0000-0000-0000D7000000}"/>
    <cellStyle name="Normal" xfId="0" builtinId="0"/>
    <cellStyle name="Normal - Style1" xfId="173" xr:uid="{00000000-0005-0000-0000-0000D9000000}"/>
    <cellStyle name="Normal - Style1 2" xfId="174" xr:uid="{00000000-0005-0000-0000-0000DA000000}"/>
    <cellStyle name="Normal - Style1 3" xfId="175" xr:uid="{00000000-0005-0000-0000-0000DB000000}"/>
    <cellStyle name="Normal - Style1 4" xfId="337" xr:uid="{00000000-0005-0000-0000-0000DC000000}"/>
    <cellStyle name="Normal 10" xfId="176" xr:uid="{00000000-0005-0000-0000-0000DD000000}"/>
    <cellStyle name="Normal 10 2" xfId="177" xr:uid="{00000000-0005-0000-0000-0000DE000000}"/>
    <cellStyle name="Normal 10 2 2" xfId="362" xr:uid="{00000000-0005-0000-0000-0000DF000000}"/>
    <cellStyle name="Normal 10 2 2 2" xfId="513" xr:uid="{00000000-0005-0000-0000-0000E0000000}"/>
    <cellStyle name="Normal 10 2 3" xfId="514" xr:uid="{00000000-0005-0000-0000-0000E1000000}"/>
    <cellStyle name="Normal 10 3" xfId="338" xr:uid="{00000000-0005-0000-0000-0000E2000000}"/>
    <cellStyle name="Normal 10 4" xfId="361" xr:uid="{00000000-0005-0000-0000-0000E3000000}"/>
    <cellStyle name="Normal 10 4 2" xfId="515" xr:uid="{00000000-0005-0000-0000-0000E4000000}"/>
    <cellStyle name="Normal 10 5" xfId="516" xr:uid="{00000000-0005-0000-0000-0000E5000000}"/>
    <cellStyle name="Normal 100" xfId="429" xr:uid="{00000000-0005-0000-0000-0000E6000000}"/>
    <cellStyle name="Normal 101" xfId="430" xr:uid="{00000000-0005-0000-0000-0000E7000000}"/>
    <cellStyle name="Normal 102" xfId="431" xr:uid="{00000000-0005-0000-0000-0000E8000000}"/>
    <cellStyle name="Normal 103" xfId="432" xr:uid="{00000000-0005-0000-0000-0000E9000000}"/>
    <cellStyle name="Normal 104" xfId="433" xr:uid="{00000000-0005-0000-0000-0000EA000000}"/>
    <cellStyle name="Normal 105" xfId="434" xr:uid="{00000000-0005-0000-0000-0000EB000000}"/>
    <cellStyle name="Normal 106" xfId="435" xr:uid="{00000000-0005-0000-0000-0000EC000000}"/>
    <cellStyle name="Normal 107" xfId="436" xr:uid="{00000000-0005-0000-0000-0000ED000000}"/>
    <cellStyle name="Normal 108" xfId="437" xr:uid="{00000000-0005-0000-0000-0000EE000000}"/>
    <cellStyle name="Normal 109" xfId="438" xr:uid="{00000000-0005-0000-0000-0000EF000000}"/>
    <cellStyle name="Normal 11" xfId="178" xr:uid="{00000000-0005-0000-0000-0000F0000000}"/>
    <cellStyle name="Normal 11 2" xfId="179" xr:uid="{00000000-0005-0000-0000-0000F1000000}"/>
    <cellStyle name="Normal 11 2 2" xfId="364" xr:uid="{00000000-0005-0000-0000-0000F2000000}"/>
    <cellStyle name="Normal 11 2 2 2" xfId="517" xr:uid="{00000000-0005-0000-0000-0000F3000000}"/>
    <cellStyle name="Normal 11 2 3" xfId="518" xr:uid="{00000000-0005-0000-0000-0000F4000000}"/>
    <cellStyle name="Normal 11 3" xfId="340" xr:uid="{00000000-0005-0000-0000-0000F5000000}"/>
    <cellStyle name="Normal 11 4" xfId="363" xr:uid="{00000000-0005-0000-0000-0000F6000000}"/>
    <cellStyle name="Normal 11 4 2" xfId="519" xr:uid="{00000000-0005-0000-0000-0000F7000000}"/>
    <cellStyle name="Normal 11 5" xfId="520" xr:uid="{00000000-0005-0000-0000-0000F8000000}"/>
    <cellStyle name="Normal 110" xfId="521" xr:uid="{00000000-0005-0000-0000-0000F9000000}"/>
    <cellStyle name="Normal 111" xfId="522" xr:uid="{00000000-0005-0000-0000-0000FA000000}"/>
    <cellStyle name="Normal 112" xfId="523" xr:uid="{00000000-0005-0000-0000-0000FB000000}"/>
    <cellStyle name="Normal 113" xfId="524" xr:uid="{00000000-0005-0000-0000-0000FC000000}"/>
    <cellStyle name="Normal 114" xfId="578" xr:uid="{04661E5E-D7D4-4CFF-905B-D784DB5398B2}"/>
    <cellStyle name="Normal 114 3" xfId="580" xr:uid="{4D30D924-A6CC-43FD-A65E-ED7A43BFB13A}"/>
    <cellStyle name="Normal 115" xfId="575" xr:uid="{5D6D38C6-1F19-41A8-884D-2EBB553B8B1D}"/>
    <cellStyle name="Normal 12" xfId="180" xr:uid="{00000000-0005-0000-0000-0000FD000000}"/>
    <cellStyle name="Normal 12 2" xfId="181" xr:uid="{00000000-0005-0000-0000-0000FE000000}"/>
    <cellStyle name="Normal 12 2 2" xfId="366" xr:uid="{00000000-0005-0000-0000-0000FF000000}"/>
    <cellStyle name="Normal 12 2 2 2" xfId="525" xr:uid="{00000000-0005-0000-0000-000000010000}"/>
    <cellStyle name="Normal 12 2 3" xfId="526" xr:uid="{00000000-0005-0000-0000-000001010000}"/>
    <cellStyle name="Normal 12 3" xfId="341" xr:uid="{00000000-0005-0000-0000-000002010000}"/>
    <cellStyle name="Normal 12 4" xfId="365" xr:uid="{00000000-0005-0000-0000-000003010000}"/>
    <cellStyle name="Normal 12 4 2" xfId="527" xr:uid="{00000000-0005-0000-0000-000004010000}"/>
    <cellStyle name="Normal 12 5" xfId="528" xr:uid="{00000000-0005-0000-0000-000005010000}"/>
    <cellStyle name="Normal 13" xfId="182" xr:uid="{00000000-0005-0000-0000-000006010000}"/>
    <cellStyle name="Normal 13 2" xfId="183" xr:uid="{00000000-0005-0000-0000-000007010000}"/>
    <cellStyle name="Normal 13 3" xfId="184" xr:uid="{00000000-0005-0000-0000-000008010000}"/>
    <cellStyle name="Normal 14" xfId="185" xr:uid="{00000000-0005-0000-0000-000009010000}"/>
    <cellStyle name="Normal 15" xfId="186" xr:uid="{00000000-0005-0000-0000-00000A010000}"/>
    <cellStyle name="Normal 16" xfId="187" xr:uid="{00000000-0005-0000-0000-00000B010000}"/>
    <cellStyle name="Normal 17" xfId="188" xr:uid="{00000000-0005-0000-0000-00000C010000}"/>
    <cellStyle name="Normal 18" xfId="189" xr:uid="{00000000-0005-0000-0000-00000D010000}"/>
    <cellStyle name="Normal 19" xfId="190" xr:uid="{00000000-0005-0000-0000-00000E010000}"/>
    <cellStyle name="Normal 2" xfId="3" xr:uid="{00000000-0005-0000-0000-00000F010000}"/>
    <cellStyle name="Normal 2 10" xfId="191" xr:uid="{00000000-0005-0000-0000-000010010000}"/>
    <cellStyle name="Normal 2 10 2" xfId="367" xr:uid="{00000000-0005-0000-0000-000011010000}"/>
    <cellStyle name="Normal 2 10 2 2" xfId="529" xr:uid="{00000000-0005-0000-0000-000012010000}"/>
    <cellStyle name="Normal 2 10 3" xfId="530" xr:uid="{00000000-0005-0000-0000-000013010000}"/>
    <cellStyle name="Normal 2 11" xfId="359" xr:uid="{00000000-0005-0000-0000-000014010000}"/>
    <cellStyle name="Normal 2 2" xfId="4" xr:uid="{00000000-0005-0000-0000-000015010000}"/>
    <cellStyle name="Normal 2 2 15" xfId="581" xr:uid="{0AB08DFA-D502-464B-8804-A2156FCA453B}"/>
    <cellStyle name="Normal 2 2 2" xfId="192" xr:uid="{00000000-0005-0000-0000-000016010000}"/>
    <cellStyle name="Normal 2 2 3" xfId="193" xr:uid="{00000000-0005-0000-0000-000017010000}"/>
    <cellStyle name="Normal 2 2 4" xfId="194" xr:uid="{00000000-0005-0000-0000-000018010000}"/>
    <cellStyle name="Normal 2 2 5" xfId="195" xr:uid="{00000000-0005-0000-0000-000019010000}"/>
    <cellStyle name="Normal 2 2_D - Surface Infrastructure - Backup_OLD" xfId="196" xr:uid="{00000000-0005-0000-0000-00001A010000}"/>
    <cellStyle name="Normal 2 3" xfId="197" xr:uid="{00000000-0005-0000-0000-00001B010000}"/>
    <cellStyle name="Normal 2 4" xfId="198" xr:uid="{00000000-0005-0000-0000-00001C010000}"/>
    <cellStyle name="Normal 2 4 2" xfId="199" xr:uid="{00000000-0005-0000-0000-00001D010000}"/>
    <cellStyle name="Normal 2 4 2 2" xfId="200" xr:uid="{00000000-0005-0000-0000-00001E010000}"/>
    <cellStyle name="Normal 2 5" xfId="201" xr:uid="{00000000-0005-0000-0000-00001F010000}"/>
    <cellStyle name="Normal 2 5 2" xfId="368" xr:uid="{00000000-0005-0000-0000-000020010000}"/>
    <cellStyle name="Normal 2 5 2 2" xfId="531" xr:uid="{00000000-0005-0000-0000-000021010000}"/>
    <cellStyle name="Normal 2 5 3" xfId="532" xr:uid="{00000000-0005-0000-0000-000022010000}"/>
    <cellStyle name="Normal 2 6" xfId="202" xr:uid="{00000000-0005-0000-0000-000023010000}"/>
    <cellStyle name="Normal 2 6 2" xfId="369" xr:uid="{00000000-0005-0000-0000-000024010000}"/>
    <cellStyle name="Normal 2 6 2 2" xfId="533" xr:uid="{00000000-0005-0000-0000-000025010000}"/>
    <cellStyle name="Normal 2 6 3" xfId="534" xr:uid="{00000000-0005-0000-0000-000026010000}"/>
    <cellStyle name="Normal 2 7" xfId="203" xr:uid="{00000000-0005-0000-0000-000027010000}"/>
    <cellStyle name="Normal 2 7 2" xfId="370" xr:uid="{00000000-0005-0000-0000-000028010000}"/>
    <cellStyle name="Normal 2 7 2 2" xfId="535" xr:uid="{00000000-0005-0000-0000-000029010000}"/>
    <cellStyle name="Normal 2 7 3" xfId="536" xr:uid="{00000000-0005-0000-0000-00002A010000}"/>
    <cellStyle name="Normal 2 8" xfId="204" xr:uid="{00000000-0005-0000-0000-00002B010000}"/>
    <cellStyle name="Normal 2 8 2" xfId="371" xr:uid="{00000000-0005-0000-0000-00002C010000}"/>
    <cellStyle name="Normal 2 8 2 2" xfId="537" xr:uid="{00000000-0005-0000-0000-00002D010000}"/>
    <cellStyle name="Normal 2 8 3" xfId="538" xr:uid="{00000000-0005-0000-0000-00002E010000}"/>
    <cellStyle name="Normal 2 9" xfId="205" xr:uid="{00000000-0005-0000-0000-00002F010000}"/>
    <cellStyle name="Normal 2 9 2" xfId="372" xr:uid="{00000000-0005-0000-0000-000030010000}"/>
    <cellStyle name="Normal 2 9 2 2" xfId="539" xr:uid="{00000000-0005-0000-0000-000031010000}"/>
    <cellStyle name="Normal 2 9 3" xfId="540" xr:uid="{00000000-0005-0000-0000-000032010000}"/>
    <cellStyle name="Normal 2_D - Akanani - Surface Infrastructure Estimates" xfId="206" xr:uid="{00000000-0005-0000-0000-000033010000}"/>
    <cellStyle name="Normal 20" xfId="207" xr:uid="{00000000-0005-0000-0000-000034010000}"/>
    <cellStyle name="Normal 21" xfId="208" xr:uid="{00000000-0005-0000-0000-000035010000}"/>
    <cellStyle name="Normal 22" xfId="209" xr:uid="{00000000-0005-0000-0000-000036010000}"/>
    <cellStyle name="Normal 23" xfId="210" xr:uid="{00000000-0005-0000-0000-000037010000}"/>
    <cellStyle name="Normal 24" xfId="211" xr:uid="{00000000-0005-0000-0000-000038010000}"/>
    <cellStyle name="Normal 25" xfId="212" xr:uid="{00000000-0005-0000-0000-000039010000}"/>
    <cellStyle name="Normal 25 2" xfId="213" xr:uid="{00000000-0005-0000-0000-00003A010000}"/>
    <cellStyle name="Normal 25 3" xfId="214" xr:uid="{00000000-0005-0000-0000-00003B010000}"/>
    <cellStyle name="Normal 26" xfId="215" xr:uid="{00000000-0005-0000-0000-00003C010000}"/>
    <cellStyle name="Normal 26 2" xfId="216" xr:uid="{00000000-0005-0000-0000-00003D010000}"/>
    <cellStyle name="Normal 26 3" xfId="217" xr:uid="{00000000-0005-0000-0000-00003E010000}"/>
    <cellStyle name="Normal 27" xfId="218" xr:uid="{00000000-0005-0000-0000-00003F010000}"/>
    <cellStyle name="Normal 27 2" xfId="219" xr:uid="{00000000-0005-0000-0000-000040010000}"/>
    <cellStyle name="Normal 27 3" xfId="220" xr:uid="{00000000-0005-0000-0000-000041010000}"/>
    <cellStyle name="Normal 28" xfId="221" xr:uid="{00000000-0005-0000-0000-000042010000}"/>
    <cellStyle name="Normal 28 2" xfId="222" xr:uid="{00000000-0005-0000-0000-000043010000}"/>
    <cellStyle name="Normal 28 3" xfId="223" xr:uid="{00000000-0005-0000-0000-000044010000}"/>
    <cellStyle name="Normal 29" xfId="224" xr:uid="{00000000-0005-0000-0000-000045010000}"/>
    <cellStyle name="Normal 29 2" xfId="225" xr:uid="{00000000-0005-0000-0000-000046010000}"/>
    <cellStyle name="Normal 29 3" xfId="6" xr:uid="{00000000-0005-0000-0000-000047010000}"/>
    <cellStyle name="Normal 29 3 2" xfId="354" xr:uid="{00000000-0005-0000-0000-000048010000}"/>
    <cellStyle name="Normal 29 3 3" xfId="439" xr:uid="{00000000-0005-0000-0000-000049010000}"/>
    <cellStyle name="Normal 29 3 3 2" xfId="440" xr:uid="{00000000-0005-0000-0000-00004A010000}"/>
    <cellStyle name="Normal 3" xfId="5" xr:uid="{00000000-0005-0000-0000-00004B010000}"/>
    <cellStyle name="Normal 3 2" xfId="227" xr:uid="{00000000-0005-0000-0000-00004C010000}"/>
    <cellStyle name="Normal 3 3" xfId="228" xr:uid="{00000000-0005-0000-0000-00004D010000}"/>
    <cellStyle name="Normal 3 4" xfId="229" xr:uid="{00000000-0005-0000-0000-00004E010000}"/>
    <cellStyle name="Normal 3 5" xfId="230" xr:uid="{00000000-0005-0000-0000-00004F010000}"/>
    <cellStyle name="Normal 3 6" xfId="390" xr:uid="{00000000-0005-0000-0000-000050010000}"/>
    <cellStyle name="Normal 3 7" xfId="226" xr:uid="{00000000-0005-0000-0000-000051010000}"/>
    <cellStyle name="Normal 30" xfId="231" xr:uid="{00000000-0005-0000-0000-000052010000}"/>
    <cellStyle name="Normal 31" xfId="232" xr:uid="{00000000-0005-0000-0000-000053010000}"/>
    <cellStyle name="Normal 32" xfId="233" xr:uid="{00000000-0005-0000-0000-000054010000}"/>
    <cellStyle name="Normal 33" xfId="234" xr:uid="{00000000-0005-0000-0000-000055010000}"/>
    <cellStyle name="Normal 34" xfId="235" xr:uid="{00000000-0005-0000-0000-000056010000}"/>
    <cellStyle name="Normal 35" xfId="236" xr:uid="{00000000-0005-0000-0000-000057010000}"/>
    <cellStyle name="Normal 36" xfId="237" xr:uid="{00000000-0005-0000-0000-000058010000}"/>
    <cellStyle name="Normal 37" xfId="238" xr:uid="{00000000-0005-0000-0000-000059010000}"/>
    <cellStyle name="Normal 38" xfId="239" xr:uid="{00000000-0005-0000-0000-00005A010000}"/>
    <cellStyle name="Normal 39" xfId="240" xr:uid="{00000000-0005-0000-0000-00005B010000}"/>
    <cellStyle name="Normal 4" xfId="241" xr:uid="{00000000-0005-0000-0000-00005C010000}"/>
    <cellStyle name="Normal 4 2" xfId="242" xr:uid="{00000000-0005-0000-0000-00005D010000}"/>
    <cellStyle name="Normal 4 2 2" xfId="243" xr:uid="{00000000-0005-0000-0000-00005E010000}"/>
    <cellStyle name="Normal 4 2 3" xfId="373" xr:uid="{00000000-0005-0000-0000-00005F010000}"/>
    <cellStyle name="Normal 4 2 3 2" xfId="541" xr:uid="{00000000-0005-0000-0000-000060010000}"/>
    <cellStyle name="Normal 4 2 4" xfId="542" xr:uid="{00000000-0005-0000-0000-000061010000}"/>
    <cellStyle name="Normal 4 3" xfId="244" xr:uid="{00000000-0005-0000-0000-000062010000}"/>
    <cellStyle name="Normal 4 4" xfId="245" xr:uid="{00000000-0005-0000-0000-000063010000}"/>
    <cellStyle name="Normal 4 5" xfId="342" xr:uid="{00000000-0005-0000-0000-000064010000}"/>
    <cellStyle name="Normal 40" xfId="246" xr:uid="{00000000-0005-0000-0000-000065010000}"/>
    <cellStyle name="Normal 41" xfId="247" xr:uid="{00000000-0005-0000-0000-000066010000}"/>
    <cellStyle name="Normal 42" xfId="248" xr:uid="{00000000-0005-0000-0000-000067010000}"/>
    <cellStyle name="Normal 43" xfId="249" xr:uid="{00000000-0005-0000-0000-000068010000}"/>
    <cellStyle name="Normal 44" xfId="250" xr:uid="{00000000-0005-0000-0000-000069010000}"/>
    <cellStyle name="Normal 45" xfId="251" xr:uid="{00000000-0005-0000-0000-00006A010000}"/>
    <cellStyle name="Normal 46" xfId="252" xr:uid="{00000000-0005-0000-0000-00006B010000}"/>
    <cellStyle name="Normal 47" xfId="253" xr:uid="{00000000-0005-0000-0000-00006C010000}"/>
    <cellStyle name="Normal 48" xfId="254" xr:uid="{00000000-0005-0000-0000-00006D010000}"/>
    <cellStyle name="Normal 48 2" xfId="374" xr:uid="{00000000-0005-0000-0000-00006E010000}"/>
    <cellStyle name="Normal 48 2 2" xfId="543" xr:uid="{00000000-0005-0000-0000-00006F010000}"/>
    <cellStyle name="Normal 48 3" xfId="544" xr:uid="{00000000-0005-0000-0000-000070010000}"/>
    <cellStyle name="Normal 49" xfId="255" xr:uid="{00000000-0005-0000-0000-000071010000}"/>
    <cellStyle name="Normal 5" xfId="256" xr:uid="{00000000-0005-0000-0000-000072010000}"/>
    <cellStyle name="Normal 5 2" xfId="257" xr:uid="{00000000-0005-0000-0000-000073010000}"/>
    <cellStyle name="Normal 5 3" xfId="258" xr:uid="{00000000-0005-0000-0000-000074010000}"/>
    <cellStyle name="Normal 50" xfId="259" xr:uid="{00000000-0005-0000-0000-000075010000}"/>
    <cellStyle name="Normal 51" xfId="260" xr:uid="{00000000-0005-0000-0000-000076010000}"/>
    <cellStyle name="Normal 52" xfId="261" xr:uid="{00000000-0005-0000-0000-000077010000}"/>
    <cellStyle name="Normal 52 2" xfId="329" xr:uid="{00000000-0005-0000-0000-000078010000}"/>
    <cellStyle name="Normal 52 2 2" xfId="353" xr:uid="{00000000-0005-0000-0000-000079010000}"/>
    <cellStyle name="Normal 52 2 3" xfId="441" xr:uid="{00000000-0005-0000-0000-00007A010000}"/>
    <cellStyle name="Normal 52 2 3 2" xfId="442" xr:uid="{00000000-0005-0000-0000-00007B010000}"/>
    <cellStyle name="Normal 52 3" xfId="330" xr:uid="{00000000-0005-0000-0000-00007C010000}"/>
    <cellStyle name="Normal 52 3 2" xfId="355" xr:uid="{00000000-0005-0000-0000-00007D010000}"/>
    <cellStyle name="Normal 52 3 3" xfId="356" xr:uid="{00000000-0005-0000-0000-00007E010000}"/>
    <cellStyle name="Normal 53" xfId="262" xr:uid="{00000000-0005-0000-0000-00007F010000}"/>
    <cellStyle name="Normal 54" xfId="263" xr:uid="{00000000-0005-0000-0000-000080010000}"/>
    <cellStyle name="Normal 55" xfId="264" xr:uid="{00000000-0005-0000-0000-000081010000}"/>
    <cellStyle name="Normal 56" xfId="265" xr:uid="{00000000-0005-0000-0000-000082010000}"/>
    <cellStyle name="Normal 57" xfId="266" xr:uid="{00000000-0005-0000-0000-000083010000}"/>
    <cellStyle name="Normal 58" xfId="267" xr:uid="{00000000-0005-0000-0000-000084010000}"/>
    <cellStyle name="Normal 59" xfId="268" xr:uid="{00000000-0005-0000-0000-000085010000}"/>
    <cellStyle name="Normal 6" xfId="2" xr:uid="{00000000-0005-0000-0000-000086010000}"/>
    <cellStyle name="Normal 60" xfId="269" xr:uid="{00000000-0005-0000-0000-000087010000}"/>
    <cellStyle name="Normal 61" xfId="270" xr:uid="{00000000-0005-0000-0000-000088010000}"/>
    <cellStyle name="Normal 62" xfId="271" xr:uid="{00000000-0005-0000-0000-000089010000}"/>
    <cellStyle name="Normal 63" xfId="272" xr:uid="{00000000-0005-0000-0000-00008A010000}"/>
    <cellStyle name="Normal 64" xfId="273" xr:uid="{00000000-0005-0000-0000-00008B010000}"/>
    <cellStyle name="Normal 65" xfId="274" xr:uid="{00000000-0005-0000-0000-00008C010000}"/>
    <cellStyle name="Normal 66" xfId="275" xr:uid="{00000000-0005-0000-0000-00008D010000}"/>
    <cellStyle name="Normal 67" xfId="276" xr:uid="{00000000-0005-0000-0000-00008E010000}"/>
    <cellStyle name="Normal 68" xfId="277" xr:uid="{00000000-0005-0000-0000-00008F010000}"/>
    <cellStyle name="Normal 69" xfId="278" xr:uid="{00000000-0005-0000-0000-000090010000}"/>
    <cellStyle name="Normal 7" xfId="279" xr:uid="{00000000-0005-0000-0000-000091010000}"/>
    <cellStyle name="Normal 7 2" xfId="280" xr:uid="{00000000-0005-0000-0000-000092010000}"/>
    <cellStyle name="Normal 70" xfId="281" xr:uid="{00000000-0005-0000-0000-000093010000}"/>
    <cellStyle name="Normal 71" xfId="282" xr:uid="{00000000-0005-0000-0000-000094010000}"/>
    <cellStyle name="Normal 72" xfId="283" xr:uid="{00000000-0005-0000-0000-000095010000}"/>
    <cellStyle name="Normal 73" xfId="284" xr:uid="{00000000-0005-0000-0000-000096010000}"/>
    <cellStyle name="Normal 74" xfId="285" xr:uid="{00000000-0005-0000-0000-000097010000}"/>
    <cellStyle name="Normal 75" xfId="286" xr:uid="{00000000-0005-0000-0000-000098010000}"/>
    <cellStyle name="Normal 76" xfId="287" xr:uid="{00000000-0005-0000-0000-000099010000}"/>
    <cellStyle name="Normal 77" xfId="331" xr:uid="{00000000-0005-0000-0000-00009A010000}"/>
    <cellStyle name="Normal 77 2" xfId="375" xr:uid="{00000000-0005-0000-0000-00009B010000}"/>
    <cellStyle name="Normal 77 2 2" xfId="545" xr:uid="{00000000-0005-0000-0000-00009C010000}"/>
    <cellStyle name="Normal 77 3" xfId="443" xr:uid="{00000000-0005-0000-0000-00009D010000}"/>
    <cellStyle name="Normal 77 3 2" xfId="444" xr:uid="{00000000-0005-0000-0000-00009E010000}"/>
    <cellStyle name="Normal 77 3 2 2" xfId="445" xr:uid="{00000000-0005-0000-0000-00009F010000}"/>
    <cellStyle name="Normal 77 3 3" xfId="446" xr:uid="{00000000-0005-0000-0000-0000A0010000}"/>
    <cellStyle name="Normal 77 4" xfId="447" xr:uid="{00000000-0005-0000-0000-0000A1010000}"/>
    <cellStyle name="Normal 77 4 2" xfId="448" xr:uid="{00000000-0005-0000-0000-0000A2010000}"/>
    <cellStyle name="Normal 77 4 2 2" xfId="449" xr:uid="{00000000-0005-0000-0000-0000A3010000}"/>
    <cellStyle name="Normal 77 4 3" xfId="450" xr:uid="{00000000-0005-0000-0000-0000A4010000}"/>
    <cellStyle name="Normal 77 5" xfId="451" xr:uid="{00000000-0005-0000-0000-0000A5010000}"/>
    <cellStyle name="Normal 77 5 2" xfId="452" xr:uid="{00000000-0005-0000-0000-0000A6010000}"/>
    <cellStyle name="Normal 77 6" xfId="453" xr:uid="{00000000-0005-0000-0000-0000A7010000}"/>
    <cellStyle name="Normal 77 7" xfId="546" xr:uid="{00000000-0005-0000-0000-0000A8010000}"/>
    <cellStyle name="Normal 78" xfId="332" xr:uid="{00000000-0005-0000-0000-0000A9010000}"/>
    <cellStyle name="Normal 78 2" xfId="376" xr:uid="{00000000-0005-0000-0000-0000AA010000}"/>
    <cellStyle name="Normal 78 2 2" xfId="547" xr:uid="{00000000-0005-0000-0000-0000AB010000}"/>
    <cellStyle name="Normal 78 3" xfId="548" xr:uid="{00000000-0005-0000-0000-0000AC010000}"/>
    <cellStyle name="Normal 79" xfId="333" xr:uid="{00000000-0005-0000-0000-0000AD010000}"/>
    <cellStyle name="Normal 79 2" xfId="454" xr:uid="{00000000-0005-0000-0000-0000AE010000}"/>
    <cellStyle name="Normal 8" xfId="288" xr:uid="{00000000-0005-0000-0000-0000AF010000}"/>
    <cellStyle name="Normal 8 2" xfId="289" xr:uid="{00000000-0005-0000-0000-0000B0010000}"/>
    <cellStyle name="Normal 8 2 2" xfId="378" xr:uid="{00000000-0005-0000-0000-0000B1010000}"/>
    <cellStyle name="Normal 8 2 2 2" xfId="549" xr:uid="{00000000-0005-0000-0000-0000B2010000}"/>
    <cellStyle name="Normal 8 2 3" xfId="550" xr:uid="{00000000-0005-0000-0000-0000B3010000}"/>
    <cellStyle name="Normal 8 3" xfId="343" xr:uid="{00000000-0005-0000-0000-0000B4010000}"/>
    <cellStyle name="Normal 8 4" xfId="377" xr:uid="{00000000-0005-0000-0000-0000B5010000}"/>
    <cellStyle name="Normal 8 4 2" xfId="551" xr:uid="{00000000-0005-0000-0000-0000B6010000}"/>
    <cellStyle name="Normal 8 5" xfId="552" xr:uid="{00000000-0005-0000-0000-0000B7010000}"/>
    <cellStyle name="Normal 80" xfId="345" xr:uid="{00000000-0005-0000-0000-0000B8010000}"/>
    <cellStyle name="Normal 80 2" xfId="379" xr:uid="{00000000-0005-0000-0000-0000B9010000}"/>
    <cellStyle name="Normal 80 2 2" xfId="553" xr:uid="{00000000-0005-0000-0000-0000BA010000}"/>
    <cellStyle name="Normal 80 3" xfId="554" xr:uid="{00000000-0005-0000-0000-0000BB010000}"/>
    <cellStyle name="Normal 81" xfId="339" xr:uid="{00000000-0005-0000-0000-0000BC010000}"/>
    <cellStyle name="Normal 81 2" xfId="380" xr:uid="{00000000-0005-0000-0000-0000BD010000}"/>
    <cellStyle name="Normal 81 2 2" xfId="555" xr:uid="{00000000-0005-0000-0000-0000BE010000}"/>
    <cellStyle name="Normal 81 3" xfId="556" xr:uid="{00000000-0005-0000-0000-0000BF010000}"/>
    <cellStyle name="Normal 82" xfId="335" xr:uid="{00000000-0005-0000-0000-0000C0010000}"/>
    <cellStyle name="Normal 82 2" xfId="381" xr:uid="{00000000-0005-0000-0000-0000C1010000}"/>
    <cellStyle name="Normal 82 2 2" xfId="557" xr:uid="{00000000-0005-0000-0000-0000C2010000}"/>
    <cellStyle name="Normal 82 3" xfId="558" xr:uid="{00000000-0005-0000-0000-0000C3010000}"/>
    <cellStyle name="Normal 83" xfId="346" xr:uid="{00000000-0005-0000-0000-0000C4010000}"/>
    <cellStyle name="Normal 83 2" xfId="382" xr:uid="{00000000-0005-0000-0000-0000C5010000}"/>
    <cellStyle name="Normal 83 2 2" xfId="559" xr:uid="{00000000-0005-0000-0000-0000C6010000}"/>
    <cellStyle name="Normal 83 3" xfId="560" xr:uid="{00000000-0005-0000-0000-0000C7010000}"/>
    <cellStyle name="Normal 84" xfId="347" xr:uid="{00000000-0005-0000-0000-0000C8010000}"/>
    <cellStyle name="Normal 84 2" xfId="383" xr:uid="{00000000-0005-0000-0000-0000C9010000}"/>
    <cellStyle name="Normal 84 2 2" xfId="561" xr:uid="{00000000-0005-0000-0000-0000CA010000}"/>
    <cellStyle name="Normal 84 3" xfId="562" xr:uid="{00000000-0005-0000-0000-0000CB010000}"/>
    <cellStyle name="Normal 85" xfId="348" xr:uid="{00000000-0005-0000-0000-0000CC010000}"/>
    <cellStyle name="Normal 85 2" xfId="384" xr:uid="{00000000-0005-0000-0000-0000CD010000}"/>
    <cellStyle name="Normal 85 2 2" xfId="563" xr:uid="{00000000-0005-0000-0000-0000CE010000}"/>
    <cellStyle name="Normal 85 3" xfId="564" xr:uid="{00000000-0005-0000-0000-0000CF010000}"/>
    <cellStyle name="Normal 86" xfId="349" xr:uid="{00000000-0005-0000-0000-0000D0010000}"/>
    <cellStyle name="Normal 86 2" xfId="385" xr:uid="{00000000-0005-0000-0000-0000D1010000}"/>
    <cellStyle name="Normal 86 2 2" xfId="565" xr:uid="{00000000-0005-0000-0000-0000D2010000}"/>
    <cellStyle name="Normal 86 3" xfId="566" xr:uid="{00000000-0005-0000-0000-0000D3010000}"/>
    <cellStyle name="Normal 87" xfId="350" xr:uid="{00000000-0005-0000-0000-0000D4010000}"/>
    <cellStyle name="Normal 87 2" xfId="386" xr:uid="{00000000-0005-0000-0000-0000D5010000}"/>
    <cellStyle name="Normal 87 2 2" xfId="567" xr:uid="{00000000-0005-0000-0000-0000D6010000}"/>
    <cellStyle name="Normal 87 3" xfId="568" xr:uid="{00000000-0005-0000-0000-0000D7010000}"/>
    <cellStyle name="Normal 88" xfId="351" xr:uid="{00000000-0005-0000-0000-0000D8010000}"/>
    <cellStyle name="Normal 88 2" xfId="387" xr:uid="{00000000-0005-0000-0000-0000D9010000}"/>
    <cellStyle name="Normal 88 2 2" xfId="569" xr:uid="{00000000-0005-0000-0000-0000DA010000}"/>
    <cellStyle name="Normal 88 3" xfId="570" xr:uid="{00000000-0005-0000-0000-0000DB010000}"/>
    <cellStyle name="Normal 89" xfId="352" xr:uid="{00000000-0005-0000-0000-0000DC010000}"/>
    <cellStyle name="Normal 89 2" xfId="388" xr:uid="{00000000-0005-0000-0000-0000DD010000}"/>
    <cellStyle name="Normal 89 2 2" xfId="571" xr:uid="{00000000-0005-0000-0000-0000DE010000}"/>
    <cellStyle name="Normal 89 3" xfId="572" xr:uid="{00000000-0005-0000-0000-0000DF010000}"/>
    <cellStyle name="Normal 9" xfId="290" xr:uid="{00000000-0005-0000-0000-0000E0010000}"/>
    <cellStyle name="Normal 9 2" xfId="291" xr:uid="{00000000-0005-0000-0000-0000E1010000}"/>
    <cellStyle name="Normal 9 3" xfId="292" xr:uid="{00000000-0005-0000-0000-0000E2010000}"/>
    <cellStyle name="Normal 9 4" xfId="344" xr:uid="{00000000-0005-0000-0000-0000E3010000}"/>
    <cellStyle name="Normal 90" xfId="357" xr:uid="{00000000-0005-0000-0000-0000E4010000}"/>
    <cellStyle name="Normal 90 2" xfId="573" xr:uid="{00000000-0005-0000-0000-0000E5010000}"/>
    <cellStyle name="Normal 91" xfId="455" xr:uid="{00000000-0005-0000-0000-0000E6010000}"/>
    <cellStyle name="Normal 92" xfId="456" xr:uid="{00000000-0005-0000-0000-0000E7010000}"/>
    <cellStyle name="Normal 93" xfId="457" xr:uid="{00000000-0005-0000-0000-0000E8010000}"/>
    <cellStyle name="Normal 94" xfId="458" xr:uid="{00000000-0005-0000-0000-0000E9010000}"/>
    <cellStyle name="Normal 95" xfId="459" xr:uid="{00000000-0005-0000-0000-0000EA010000}"/>
    <cellStyle name="Normal 96" xfId="460" xr:uid="{00000000-0005-0000-0000-0000EB010000}"/>
    <cellStyle name="Normal 97" xfId="461" xr:uid="{00000000-0005-0000-0000-0000EC010000}"/>
    <cellStyle name="Normal 98" xfId="462" xr:uid="{00000000-0005-0000-0000-0000ED010000}"/>
    <cellStyle name="Normal 99" xfId="574" xr:uid="{00000000-0005-0000-0000-0000EE010000}"/>
    <cellStyle name="Normal_Steel +Plt(2)" xfId="576" xr:uid="{C1E2A9B0-D9E8-4664-B816-F6D53B7CFAFB}"/>
    <cellStyle name="Note 2" xfId="293" xr:uid="{00000000-0005-0000-0000-0000F0010000}"/>
    <cellStyle name="Note 2 2" xfId="294" xr:uid="{00000000-0005-0000-0000-0000F1010000}"/>
    <cellStyle name="Note 2 2 2" xfId="463" xr:uid="{00000000-0005-0000-0000-0000F2010000}"/>
    <cellStyle name="Note 2 3" xfId="295" xr:uid="{00000000-0005-0000-0000-0000F3010000}"/>
    <cellStyle name="Note 2 3 2" xfId="464" xr:uid="{00000000-0005-0000-0000-0000F4010000}"/>
    <cellStyle name="Note 2 4" xfId="465" xr:uid="{00000000-0005-0000-0000-0000F5010000}"/>
    <cellStyle name="Note 2 5" xfId="466" xr:uid="{00000000-0005-0000-0000-0000F6010000}"/>
    <cellStyle name="Note 3" xfId="467" xr:uid="{00000000-0005-0000-0000-0000F7010000}"/>
    <cellStyle name="Note 4" xfId="468" xr:uid="{00000000-0005-0000-0000-0000F8010000}"/>
    <cellStyle name="OPSKRIF" xfId="296" xr:uid="{00000000-0005-0000-0000-0000F9010000}"/>
    <cellStyle name="OPSKRIFTE" xfId="389" xr:uid="{00000000-0005-0000-0000-0000FA010000}"/>
    <cellStyle name="Output 2" xfId="297" xr:uid="{00000000-0005-0000-0000-0000FB010000}"/>
    <cellStyle name="Output 2 2" xfId="298" xr:uid="{00000000-0005-0000-0000-0000FC010000}"/>
    <cellStyle name="Output 2 2 2" xfId="469" xr:uid="{00000000-0005-0000-0000-0000FD010000}"/>
    <cellStyle name="Output 2 3" xfId="299" xr:uid="{00000000-0005-0000-0000-0000FE010000}"/>
    <cellStyle name="Output 2 3 2" xfId="470" xr:uid="{00000000-0005-0000-0000-0000FF010000}"/>
    <cellStyle name="Output 2 4" xfId="471" xr:uid="{00000000-0005-0000-0000-000000020000}"/>
    <cellStyle name="Output 2 5" xfId="472" xr:uid="{00000000-0005-0000-0000-000001020000}"/>
    <cellStyle name="Output 3" xfId="473" xr:uid="{00000000-0005-0000-0000-000002020000}"/>
    <cellStyle name="Output 4" xfId="474" xr:uid="{00000000-0005-0000-0000-000003020000}"/>
    <cellStyle name="per.style" xfId="300" xr:uid="{00000000-0005-0000-0000-000004020000}"/>
    <cellStyle name="Percent 2" xfId="301" xr:uid="{00000000-0005-0000-0000-000005020000}"/>
    <cellStyle name="Percent 2 2" xfId="302" xr:uid="{00000000-0005-0000-0000-000006020000}"/>
    <cellStyle name="Percent 3" xfId="303" xr:uid="{00000000-0005-0000-0000-000007020000}"/>
    <cellStyle name="Percent 3 2" xfId="304" xr:uid="{00000000-0005-0000-0000-000008020000}"/>
    <cellStyle name="rands" xfId="305" xr:uid="{00000000-0005-0000-0000-000009020000}"/>
    <cellStyle name="Reset  - Style7" xfId="306" xr:uid="{00000000-0005-0000-0000-00000A020000}"/>
    <cellStyle name="right" xfId="307" xr:uid="{00000000-0005-0000-0000-00000B020000}"/>
    <cellStyle name="Standard_Auslegung FF unit1" xfId="308" xr:uid="{00000000-0005-0000-0000-00000C020000}"/>
    <cellStyle name="Style 1" xfId="309" xr:uid="{00000000-0005-0000-0000-00000D020000}"/>
    <cellStyle name="Style 1 2" xfId="310" xr:uid="{00000000-0005-0000-0000-00000E020000}"/>
    <cellStyle name="subhead" xfId="311" xr:uid="{00000000-0005-0000-0000-00000F020000}"/>
    <cellStyle name="Table  - Style6" xfId="312" xr:uid="{00000000-0005-0000-0000-000010020000}"/>
    <cellStyle name="Table  - Style6 2" xfId="313" xr:uid="{00000000-0005-0000-0000-000011020000}"/>
    <cellStyle name="Table  - Style6 2 2" xfId="475" xr:uid="{00000000-0005-0000-0000-000012020000}"/>
    <cellStyle name="Table  - Style6 3" xfId="476" xr:uid="{00000000-0005-0000-0000-000013020000}"/>
    <cellStyle name="Title  - Style1" xfId="314" xr:uid="{00000000-0005-0000-0000-000014020000}"/>
    <cellStyle name="Title 10" xfId="477" xr:uid="{00000000-0005-0000-0000-000015020000}"/>
    <cellStyle name="Title 11" xfId="478" xr:uid="{00000000-0005-0000-0000-000016020000}"/>
    <cellStyle name="Title 12" xfId="479" xr:uid="{00000000-0005-0000-0000-000017020000}"/>
    <cellStyle name="Title 13" xfId="480" xr:uid="{00000000-0005-0000-0000-000018020000}"/>
    <cellStyle name="Title 14" xfId="481" xr:uid="{00000000-0005-0000-0000-000019020000}"/>
    <cellStyle name="Title 15" xfId="482" xr:uid="{00000000-0005-0000-0000-00001A020000}"/>
    <cellStyle name="Title 16" xfId="483" xr:uid="{00000000-0005-0000-0000-00001B020000}"/>
    <cellStyle name="Title 17" xfId="484" xr:uid="{00000000-0005-0000-0000-00001C020000}"/>
    <cellStyle name="Title 18" xfId="485" xr:uid="{00000000-0005-0000-0000-00001D020000}"/>
    <cellStyle name="Title 19" xfId="486" xr:uid="{00000000-0005-0000-0000-00001E020000}"/>
    <cellStyle name="Title 2" xfId="315" xr:uid="{00000000-0005-0000-0000-00001F020000}"/>
    <cellStyle name="Title 20" xfId="487" xr:uid="{00000000-0005-0000-0000-000020020000}"/>
    <cellStyle name="Title 21" xfId="488" xr:uid="{00000000-0005-0000-0000-000021020000}"/>
    <cellStyle name="Title 22" xfId="489" xr:uid="{00000000-0005-0000-0000-000022020000}"/>
    <cellStyle name="Title 23" xfId="490" xr:uid="{00000000-0005-0000-0000-000023020000}"/>
    <cellStyle name="Title 24" xfId="491" xr:uid="{00000000-0005-0000-0000-000024020000}"/>
    <cellStyle name="Title 25" xfId="492" xr:uid="{00000000-0005-0000-0000-000025020000}"/>
    <cellStyle name="Title 26" xfId="493" xr:uid="{00000000-0005-0000-0000-000026020000}"/>
    <cellStyle name="Title 27" xfId="494" xr:uid="{00000000-0005-0000-0000-000027020000}"/>
    <cellStyle name="Title 28" xfId="495" xr:uid="{00000000-0005-0000-0000-000028020000}"/>
    <cellStyle name="Title 3" xfId="316" xr:uid="{00000000-0005-0000-0000-000029020000}"/>
    <cellStyle name="Title 4" xfId="317" xr:uid="{00000000-0005-0000-0000-00002A020000}"/>
    <cellStyle name="Title 5" xfId="318" xr:uid="{00000000-0005-0000-0000-00002B020000}"/>
    <cellStyle name="Title 6" xfId="319" xr:uid="{00000000-0005-0000-0000-00002C020000}"/>
    <cellStyle name="Title 7" xfId="320" xr:uid="{00000000-0005-0000-0000-00002D020000}"/>
    <cellStyle name="Title 8" xfId="496" xr:uid="{00000000-0005-0000-0000-00002E020000}"/>
    <cellStyle name="Title 9" xfId="497" xr:uid="{00000000-0005-0000-0000-00002F020000}"/>
    <cellStyle name="Total 2" xfId="321" xr:uid="{00000000-0005-0000-0000-000030020000}"/>
    <cellStyle name="Total 2 2" xfId="322" xr:uid="{00000000-0005-0000-0000-000031020000}"/>
    <cellStyle name="Total 2 2 2" xfId="498" xr:uid="{00000000-0005-0000-0000-000032020000}"/>
    <cellStyle name="Total 2 3" xfId="323" xr:uid="{00000000-0005-0000-0000-000033020000}"/>
    <cellStyle name="Total 2 3 2" xfId="499" xr:uid="{00000000-0005-0000-0000-000034020000}"/>
    <cellStyle name="Total 2 4" xfId="500" xr:uid="{00000000-0005-0000-0000-000035020000}"/>
    <cellStyle name="Total 2 5" xfId="501" xr:uid="{00000000-0005-0000-0000-000036020000}"/>
    <cellStyle name="Total 3" xfId="502" xr:uid="{00000000-0005-0000-0000-000037020000}"/>
    <cellStyle name="Total 4" xfId="503" xr:uid="{00000000-0005-0000-0000-000038020000}"/>
    <cellStyle name="TotCol - Style5" xfId="324" xr:uid="{00000000-0005-0000-0000-000039020000}"/>
    <cellStyle name="TotRow - Style4" xfId="325" xr:uid="{00000000-0005-0000-0000-00003A020000}"/>
    <cellStyle name="TotRow - Style4 2" xfId="326" xr:uid="{00000000-0005-0000-0000-00003B020000}"/>
    <cellStyle name="TotRow - Style4 2 2" xfId="504" xr:uid="{00000000-0005-0000-0000-00003C020000}"/>
    <cellStyle name="TotRow - Style4 3" xfId="505" xr:uid="{00000000-0005-0000-0000-00003D020000}"/>
    <cellStyle name="Update" xfId="327" xr:uid="{00000000-0005-0000-0000-00003E020000}"/>
    <cellStyle name="Warning Text 2" xfId="328" xr:uid="{00000000-0005-0000-0000-00003F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158750</xdr:rowOff>
    </xdr:from>
    <xdr:to>
      <xdr:col>3</xdr:col>
      <xdr:colOff>1244700</xdr:colOff>
      <xdr:row>1</xdr:row>
      <xdr:rowOff>863636</xdr:rowOff>
    </xdr:to>
    <xdr:pic>
      <xdr:nvPicPr>
        <xdr:cNvPr id="4" name="Picture 3">
          <a:extLst>
            <a:ext uri="{FF2B5EF4-FFF2-40B4-BE49-F238E27FC236}">
              <a16:creationId xmlns:a16="http://schemas.microsoft.com/office/drawing/2014/main" id="{1E3CBDBF-0ABE-D63A-F95E-0277EB4F61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355600"/>
          <a:ext cx="1949550" cy="70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21166</xdr:colOff>
      <xdr:row>2</xdr:row>
      <xdr:rowOff>98778</xdr:rowOff>
    </xdr:from>
    <xdr:to>
      <xdr:col>3</xdr:col>
      <xdr:colOff>1462716</xdr:colOff>
      <xdr:row>2</xdr:row>
      <xdr:rowOff>803664</xdr:rowOff>
    </xdr:to>
    <xdr:pic>
      <xdr:nvPicPr>
        <xdr:cNvPr id="4" name="Picture 3">
          <a:extLst>
            <a:ext uri="{FF2B5EF4-FFF2-40B4-BE49-F238E27FC236}">
              <a16:creationId xmlns:a16="http://schemas.microsoft.com/office/drawing/2014/main" id="{6F30C2A9-135B-B5F9-ABBA-1FDCA31431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833" y="585611"/>
          <a:ext cx="1949550" cy="7048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6350</xdr:colOff>
      <xdr:row>2</xdr:row>
      <xdr:rowOff>88900</xdr:rowOff>
    </xdr:from>
    <xdr:to>
      <xdr:col>3</xdr:col>
      <xdr:colOff>1378050</xdr:colOff>
      <xdr:row>2</xdr:row>
      <xdr:rowOff>787436</xdr:rowOff>
    </xdr:to>
    <xdr:pic>
      <xdr:nvPicPr>
        <xdr:cNvPr id="4" name="Picture 3">
          <a:extLst>
            <a:ext uri="{FF2B5EF4-FFF2-40B4-BE49-F238E27FC236}">
              <a16:creationId xmlns:a16="http://schemas.microsoft.com/office/drawing/2014/main" id="{52603F44-C7F0-684A-9BE1-C44C04B210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482600"/>
          <a:ext cx="1949550" cy="7048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123825</xdr:colOff>
      <xdr:row>1</xdr:row>
      <xdr:rowOff>63500</xdr:rowOff>
    </xdr:from>
    <xdr:to>
      <xdr:col>3</xdr:col>
      <xdr:colOff>1190625</xdr:colOff>
      <xdr:row>1</xdr:row>
      <xdr:rowOff>685800</xdr:rowOff>
    </xdr:to>
    <xdr:pic>
      <xdr:nvPicPr>
        <xdr:cNvPr id="3" name="Picture 2">
          <a:extLst>
            <a:ext uri="{FF2B5EF4-FFF2-40B4-BE49-F238E27FC236}">
              <a16:creationId xmlns:a16="http://schemas.microsoft.com/office/drawing/2014/main" id="{76C0F3F7-BD43-4D65-8207-E56A49D3CD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275" y="225425"/>
          <a:ext cx="1749425" cy="622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12700</xdr:colOff>
      <xdr:row>1</xdr:row>
      <xdr:rowOff>76200</xdr:rowOff>
    </xdr:from>
    <xdr:to>
      <xdr:col>3</xdr:col>
      <xdr:colOff>1155800</xdr:colOff>
      <xdr:row>1</xdr:row>
      <xdr:rowOff>781086</xdr:rowOff>
    </xdr:to>
    <xdr:pic>
      <xdr:nvPicPr>
        <xdr:cNvPr id="4" name="Picture 3">
          <a:extLst>
            <a:ext uri="{FF2B5EF4-FFF2-40B4-BE49-F238E27FC236}">
              <a16:creationId xmlns:a16="http://schemas.microsoft.com/office/drawing/2014/main" id="{98B72025-11F1-020F-7D86-850B279C1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209550"/>
          <a:ext cx="1949550" cy="7048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SOFFICE/EXCEL/PROJECTS/MERENSKY/ENQ.DOC/DC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Larg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SOFFICE\EXCEL\PROJECTS\MERENSKY\ENQ.DOC\DC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iversaljhb01\Users\Documents%20and%20Settings\KOreilly\Local%20Settings\Temporary%20Internet%20Files\OLK5\Current%20Work%20Files\Raw%20Materials\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All%20Users/Documents/Camden/Prices/Unit%206%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ctivities"/>
      <sheetName val="Currency &amp; Price Adj cashflow"/>
      <sheetName val="Rates &amp; Prices"/>
      <sheetName val="Currency_&amp;_Price_Adj_cashflow"/>
      <sheetName val="Rates_&amp;_Prices"/>
    </sheetNames>
    <sheetDataSet>
      <sheetData sheetId="0" refreshError="1"/>
      <sheetData sheetId="1"/>
      <sheetData sheetId="2" refreshError="1"/>
      <sheetData sheetId="3" refreshError="1"/>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Lib"/>
      <sheetName val="GAP"/>
      <sheetName val="SO"/>
      <sheetName val="Revision Schedule"/>
      <sheetName val="BOM"/>
      <sheetName val="Sell"/>
      <sheetName val="Proj Management"/>
      <sheetName val="Engineering"/>
      <sheetName val="Erection"/>
      <sheetName val="Commissioning"/>
      <sheetName val="Training"/>
      <sheetName val="Specific Selling Costs"/>
      <sheetName val="Risk"/>
      <sheetName val="GD 1.5.1"/>
      <sheetName val="Fees"/>
      <sheetName val="Cash_Flow Chart"/>
      <sheetName val="CF_BOM"/>
      <sheetName val="CF_PM"/>
      <sheetName val="CF_eng"/>
      <sheetName val="CF_erect"/>
      <sheetName val="CF_comis"/>
      <sheetName val="CF_train"/>
      <sheetName val="CF_SpSC"/>
      <sheetName val="CF"/>
      <sheetName val="CashFlow_Data"/>
      <sheetName val="ABB Manhours"/>
      <sheetName val="Module1"/>
      <sheetName val="Module2"/>
      <sheetName val="Module3"/>
      <sheetName val="Module5"/>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row r="9">
          <cell r="B9">
            <v>37077</v>
          </cell>
          <cell r="E9">
            <v>0</v>
          </cell>
          <cell r="J9">
            <v>0</v>
          </cell>
          <cell r="L9">
            <v>0</v>
          </cell>
          <cell r="N9">
            <v>0</v>
          </cell>
          <cell r="O9">
            <v>0</v>
          </cell>
        </row>
        <row r="10">
          <cell r="B10" t="e">
            <v>#NAME?</v>
          </cell>
        </row>
        <row r="11">
          <cell r="B11" t="e">
            <v>#NAME?</v>
          </cell>
        </row>
        <row r="12">
          <cell r="B12" t="e">
            <v>#NAME?</v>
          </cell>
        </row>
        <row r="13">
          <cell r="B13" t="e">
            <v>#NAME?</v>
          </cell>
        </row>
        <row r="14">
          <cell r="B14" t="e">
            <v>#NAME?</v>
          </cell>
        </row>
        <row r="15">
          <cell r="B15" t="e">
            <v>#NAME?</v>
          </cell>
        </row>
        <row r="16">
          <cell r="B16" t="e">
            <v>#NAME?</v>
          </cell>
        </row>
        <row r="17">
          <cell r="B17" t="e">
            <v>#NAME?</v>
          </cell>
        </row>
        <row r="18">
          <cell r="B18" t="e">
            <v>#NAME?</v>
          </cell>
        </row>
        <row r="19">
          <cell r="B19" t="e">
            <v>#NAME?</v>
          </cell>
        </row>
        <row r="20">
          <cell r="B20" t="e">
            <v>#NAME?</v>
          </cell>
        </row>
        <row r="21">
          <cell r="B21" t="e">
            <v>#NAME?</v>
          </cell>
        </row>
        <row r="22">
          <cell r="B22" t="e">
            <v>#NAME?</v>
          </cell>
        </row>
        <row r="23">
          <cell r="B23" t="e">
            <v>#NAME?</v>
          </cell>
        </row>
        <row r="24">
          <cell r="B24" t="e">
            <v>#NAME?</v>
          </cell>
        </row>
        <row r="25">
          <cell r="B25" t="e">
            <v>#NAME?</v>
          </cell>
        </row>
        <row r="26">
          <cell r="B26" t="e">
            <v>#NAME?</v>
          </cell>
        </row>
        <row r="27">
          <cell r="B27" t="e">
            <v>#NAME?</v>
          </cell>
        </row>
        <row r="28">
          <cell r="B28" t="e">
            <v>#NAME?</v>
          </cell>
        </row>
        <row r="29">
          <cell r="B29" t="e">
            <v>#NAME?</v>
          </cell>
        </row>
        <row r="30">
          <cell r="B30" t="e">
            <v>#NAME?</v>
          </cell>
        </row>
        <row r="31">
          <cell r="B31" t="e">
            <v>#NAME?</v>
          </cell>
        </row>
        <row r="32">
          <cell r="B32" t="e">
            <v>#NAME?</v>
          </cell>
        </row>
        <row r="33">
          <cell r="B33" t="e">
            <v>#NAME?</v>
          </cell>
        </row>
        <row r="34">
          <cell r="B34" t="e">
            <v>#NAME?</v>
          </cell>
        </row>
        <row r="35">
          <cell r="B35" t="e">
            <v>#NAME?</v>
          </cell>
        </row>
        <row r="36">
          <cell r="B36" t="e">
            <v>#NAME?</v>
          </cell>
        </row>
        <row r="37">
          <cell r="B37" t="e">
            <v>#NAME?</v>
          </cell>
        </row>
        <row r="38">
          <cell r="B38" t="e">
            <v>#NAME?</v>
          </cell>
        </row>
        <row r="39">
          <cell r="B39" t="e">
            <v>#NAME?</v>
          </cell>
        </row>
        <row r="40">
          <cell r="B40" t="e">
            <v>#NAME?</v>
          </cell>
        </row>
        <row r="41">
          <cell r="B41" t="e">
            <v>#NAME?</v>
          </cell>
        </row>
        <row r="42">
          <cell r="B42" t="e">
            <v>#NAME?</v>
          </cell>
        </row>
        <row r="43">
          <cell r="B43" t="e">
            <v>#NAME?</v>
          </cell>
        </row>
        <row r="44">
          <cell r="B44" t="e">
            <v>#NAME?</v>
          </cell>
        </row>
        <row r="45">
          <cell r="B45" t="e">
            <v>#NAME?</v>
          </cell>
        </row>
        <row r="46">
          <cell r="B46" t="e">
            <v>#NAME?</v>
          </cell>
        </row>
        <row r="47">
          <cell r="B47" t="e">
            <v>#NAME?</v>
          </cell>
        </row>
        <row r="48">
          <cell r="B48" t="e">
            <v>#NAME?</v>
          </cell>
        </row>
        <row r="49">
          <cell r="B49" t="e">
            <v>#NAME?</v>
          </cell>
        </row>
        <row r="50">
          <cell r="B50" t="e">
            <v>#NAME?</v>
          </cell>
        </row>
        <row r="51">
          <cell r="B51" t="e">
            <v>#NAME?</v>
          </cell>
        </row>
        <row r="52">
          <cell r="B52" t="e">
            <v>#NAME?</v>
          </cell>
        </row>
        <row r="53">
          <cell r="B53" t="e">
            <v>#NAME?</v>
          </cell>
        </row>
        <row r="54">
          <cell r="B54" t="e">
            <v>#NAME?</v>
          </cell>
        </row>
        <row r="55">
          <cell r="B55" t="e">
            <v>#NAME?</v>
          </cell>
        </row>
        <row r="56">
          <cell r="B56" t="e">
            <v>#NAME?</v>
          </cell>
        </row>
        <row r="57">
          <cell r="B57" t="e">
            <v>#NAME?</v>
          </cell>
        </row>
        <row r="58">
          <cell r="B58" t="e">
            <v>#NAME?</v>
          </cell>
        </row>
        <row r="59">
          <cell r="B59" t="e">
            <v>#NAME?</v>
          </cell>
        </row>
        <row r="60">
          <cell r="B60" t="e">
            <v>#NAME?</v>
          </cell>
        </row>
        <row r="61">
          <cell r="B61" t="e">
            <v>#NAME?</v>
          </cell>
        </row>
        <row r="62">
          <cell r="B62" t="e">
            <v>#NAME?</v>
          </cell>
        </row>
        <row r="63">
          <cell r="B63" t="e">
            <v>#NAME?</v>
          </cell>
        </row>
        <row r="64">
          <cell r="B64" t="e">
            <v>#NAME?</v>
          </cell>
        </row>
        <row r="65">
          <cell r="B65" t="e">
            <v>#NAME?</v>
          </cell>
        </row>
        <row r="66">
          <cell r="B66" t="e">
            <v>#NAME?</v>
          </cell>
        </row>
        <row r="67">
          <cell r="B67" t="e">
            <v>#NAME?</v>
          </cell>
        </row>
        <row r="68">
          <cell r="B68" t="e">
            <v>#NAME?</v>
          </cell>
        </row>
      </sheetData>
      <sheetData sheetId="26"/>
      <sheetData sheetId="27" refreshError="1"/>
      <sheetData sheetId="28" refreshError="1"/>
      <sheetData sheetId="29" refreshError="1"/>
      <sheetData sheetId="30" refreshError="1"/>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 val="Total Cost"/>
      <sheetName val="IM Project n"/>
      <sheetName val="Turbine Tender 3 Unit base (2)"/>
      <sheetName val="CPA Formulae"/>
      <sheetName val="Input Sheet"/>
      <sheetName val="EXTERNAL SERVICES-DISCIPLINE "/>
      <sheetName val="GVL"/>
      <sheetName val="_Unit 1 Summary"/>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 val="E_PS54"/>
      <sheetName val="Progress_Tables2"/>
      <sheetName val="Progress_Curve2"/>
      <sheetName val="Net_Cash_Table2"/>
      <sheetName val="Cash_Out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_Unit_1_Summary4"/>
      <sheetName val="Total_Cost2"/>
      <sheetName val="IM_Project_n2"/>
      <sheetName val="Turbine_Tender_3_Unit_base_(2)2"/>
      <sheetName val="CPA_Formulae2"/>
      <sheetName val="Input_Sheet2"/>
      <sheetName val="EXTERNAL_SERVICES-DISCIPLINE_2"/>
      <sheetName val="_Unit_1_Summary5"/>
      <sheetName val="Budget_Utilisation2"/>
      <sheetName val="Consol_IS2"/>
      <sheetName val="PROCUREMENT_DATA2"/>
      <sheetName val="300-720_HCS_002"/>
      <sheetName val="ProArcInfo"/>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ow r="13">
          <cell r="F13" t="str">
            <v>.</v>
          </cell>
        </row>
      </sheetData>
      <sheetData sheetId="89"/>
      <sheetData sheetId="90"/>
      <sheetData sheetId="91"/>
      <sheetData sheetId="92"/>
      <sheetData sheetId="93"/>
      <sheetData sheetId="94"/>
      <sheetData sheetId="95"/>
      <sheetData sheetId="96"/>
      <sheetData sheetId="97"/>
      <sheetData sheetId="98"/>
      <sheetData sheetId="99">
        <row r="13">
          <cell r="F13"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ow r="13">
          <cell r="F13" t="str">
            <v>.</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2002"/>
      <sheetName val="2001"/>
      <sheetName val="DataIn"/>
      <sheetName val="Sundry"/>
      <sheetName val="Sheet"/>
      <sheetName val="Vendor_accounts_&amp;_sites"/>
    </sheetNames>
    <sheetDataSet>
      <sheetData sheetId="0"/>
      <sheetData sheetId="1"/>
      <sheetData sheetId="2">
        <row r="8">
          <cell r="B8" t="str">
            <v>Metric</v>
          </cell>
        </row>
        <row r="9">
          <cell r="A9" t="str">
            <v>Month</v>
          </cell>
          <cell r="B9" t="str">
            <v>Ton</v>
          </cell>
        </row>
        <row r="10">
          <cell r="A10" t="str">
            <v>JAN</v>
          </cell>
          <cell r="B10">
            <v>14145.71</v>
          </cell>
        </row>
        <row r="11">
          <cell r="A11" t="str">
            <v>FEB</v>
          </cell>
          <cell r="B11">
            <v>13893.95</v>
          </cell>
        </row>
        <row r="12">
          <cell r="A12" t="str">
            <v>MAR</v>
          </cell>
          <cell r="B12">
            <v>13783.77</v>
          </cell>
        </row>
        <row r="13">
          <cell r="A13" t="str">
            <v>APR</v>
          </cell>
          <cell r="B13">
            <v>13686.4</v>
          </cell>
        </row>
        <row r="14">
          <cell r="A14" t="str">
            <v>MAY</v>
          </cell>
          <cell r="B14">
            <v>13439.25</v>
          </cell>
        </row>
        <row r="15">
          <cell r="A15" t="str">
            <v>JUNE</v>
          </cell>
          <cell r="B15">
            <v>13398.8</v>
          </cell>
        </row>
        <row r="16">
          <cell r="A16" t="str">
            <v>JULY</v>
          </cell>
          <cell r="B16">
            <v>12949.4</v>
          </cell>
        </row>
      </sheetData>
      <sheetData sheetId="3" refreshError="1"/>
      <sheetData sheetId="4" refreshError="1"/>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SUMMARY"/>
      <sheetName val="Cost Report-B&amp;V Det"/>
      <sheetName val="GPP_Inp"/>
      <sheetName val="Index"/>
      <sheetName val="____CInp"/>
      <sheetName val="CInp____"/>
      <sheetName val="Tech_Inp"/>
      <sheetName val="HR _ RESOURCING INPUT"/>
      <sheetName val="Claims List"/>
      <sheetName val="VALIDATION LIST DATA"/>
      <sheetName val="MySheet"/>
      <sheetName val="&lt;---CInp"/>
      <sheetName val="CInp---&gt;"/>
      <sheetName val="AT COMPLETION"/>
      <sheetName val="IM Project n"/>
      <sheetName val="U6"/>
      <sheetName val="1"/>
      <sheetName val="2"/>
      <sheetName val="3"/>
      <sheetName val="4"/>
      <sheetName val="5"/>
      <sheetName val="6"/>
      <sheetName val="7"/>
      <sheetName val="8"/>
      <sheetName val="9"/>
      <sheetName val="14B (2)"/>
      <sheetName val="10"/>
      <sheetName val="Ein"/>
      <sheetName val="E"/>
      <sheetName val="M"/>
      <sheetName val="S"/>
      <sheetName val="Cost Report"/>
      <sheetName val="QS Info"/>
      <sheetName val="Progress Tables"/>
      <sheetName val="Progress Curve"/>
      <sheetName val="FLOW_3.XLS"/>
      <sheetName val="Definition1"/>
      <sheetName val="Re"/>
      <sheetName val="Detai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6D32-6599-4FC5-8E28-3227D6EC3729}">
  <dimension ref="B2:E24"/>
  <sheetViews>
    <sheetView view="pageBreakPreview" topLeftCell="A3" zoomScaleNormal="100" zoomScaleSheetLayoutView="100" workbookViewId="0">
      <selection activeCell="D13" sqref="D13"/>
    </sheetView>
  </sheetViews>
  <sheetFormatPr defaultColWidth="11.453125" defaultRowHeight="18.5" x14ac:dyDescent="0.35"/>
  <cols>
    <col min="1" max="1" width="3" style="5" customWidth="1"/>
    <col min="2" max="2" width="4.26953125" style="4" customWidth="1"/>
    <col min="3" max="3" width="42" style="4" customWidth="1"/>
    <col min="4" max="4" width="67.1796875" style="5" customWidth="1"/>
    <col min="5" max="5" width="4.1796875" style="4" customWidth="1"/>
    <col min="6" max="6" width="15.81640625" style="5" customWidth="1"/>
    <col min="7" max="16384" width="11.453125" style="5"/>
  </cols>
  <sheetData>
    <row r="2" spans="2:5" s="4" customFormat="1" x14ac:dyDescent="0.35">
      <c r="B2" s="7"/>
      <c r="C2" s="8"/>
      <c r="D2" s="8"/>
      <c r="E2" s="9"/>
    </row>
    <row r="3" spans="2:5" s="4" customFormat="1" ht="54" customHeight="1" x14ac:dyDescent="0.35">
      <c r="B3" s="10"/>
      <c r="C3" s="394" t="s">
        <v>155</v>
      </c>
      <c r="D3" s="394"/>
      <c r="E3" s="11"/>
    </row>
    <row r="4" spans="2:5" s="4" customFormat="1" x14ac:dyDescent="0.35">
      <c r="B4" s="10"/>
      <c r="C4" s="12"/>
      <c r="E4" s="13"/>
    </row>
    <row r="5" spans="2:5" s="4" customFormat="1" x14ac:dyDescent="0.35">
      <c r="B5" s="10"/>
      <c r="C5" s="396" t="s">
        <v>226</v>
      </c>
      <c r="D5" s="396"/>
      <c r="E5" s="13"/>
    </row>
    <row r="6" spans="2:5" s="4" customFormat="1" x14ac:dyDescent="0.35">
      <c r="B6" s="10"/>
      <c r="C6" s="20"/>
      <c r="D6" s="20"/>
      <c r="E6" s="13"/>
    </row>
    <row r="7" spans="2:5" s="4" customFormat="1" x14ac:dyDescent="0.35">
      <c r="B7" s="10"/>
      <c r="C7" s="14"/>
      <c r="D7" s="14"/>
      <c r="E7" s="13"/>
    </row>
    <row r="8" spans="2:5" s="4" customFormat="1" x14ac:dyDescent="0.35">
      <c r="B8" s="10"/>
      <c r="C8" s="15" t="s">
        <v>37</v>
      </c>
      <c r="D8" s="1"/>
      <c r="E8" s="6"/>
    </row>
    <row r="9" spans="2:5" s="4" customFormat="1" x14ac:dyDescent="0.35">
      <c r="B9" s="10"/>
      <c r="C9" s="15"/>
      <c r="D9" s="18"/>
      <c r="E9" s="13"/>
    </row>
    <row r="10" spans="2:5" ht="30" customHeight="1" x14ac:dyDescent="0.35">
      <c r="B10" s="10"/>
      <c r="C10" s="15" t="s">
        <v>38</v>
      </c>
      <c r="D10" s="1"/>
      <c r="E10" s="13"/>
    </row>
    <row r="11" spans="2:5" s="4" customFormat="1" x14ac:dyDescent="0.35">
      <c r="B11" s="10"/>
      <c r="C11" s="18"/>
      <c r="D11" s="18"/>
      <c r="E11" s="13"/>
    </row>
    <row r="12" spans="2:5" s="4" customFormat="1" x14ac:dyDescent="0.35">
      <c r="B12" s="10"/>
      <c r="C12" s="20"/>
      <c r="D12" s="18"/>
      <c r="E12" s="13"/>
    </row>
    <row r="13" spans="2:5" ht="30" customHeight="1" x14ac:dyDescent="0.35">
      <c r="B13" s="10"/>
      <c r="C13" s="15" t="s">
        <v>39</v>
      </c>
      <c r="D13" s="16">
        <f>Summary!E14</f>
        <v>0</v>
      </c>
      <c r="E13" s="13"/>
    </row>
    <row r="14" spans="2:5" s="4" customFormat="1" ht="30" customHeight="1" x14ac:dyDescent="0.35">
      <c r="B14" s="10"/>
      <c r="C14" s="17" t="s">
        <v>40</v>
      </c>
      <c r="D14" s="19"/>
      <c r="E14" s="13"/>
    </row>
    <row r="15" spans="2:5" x14ac:dyDescent="0.35">
      <c r="B15" s="10"/>
      <c r="C15" s="15" t="s">
        <v>41</v>
      </c>
      <c r="D15" s="395"/>
      <c r="E15" s="13"/>
    </row>
    <row r="16" spans="2:5" ht="12.75" customHeight="1" x14ac:dyDescent="0.35">
      <c r="B16" s="10"/>
      <c r="C16" s="15"/>
      <c r="D16" s="395"/>
      <c r="E16" s="13"/>
    </row>
    <row r="17" spans="2:5" ht="24" customHeight="1" x14ac:dyDescent="0.35">
      <c r="B17" s="10"/>
      <c r="C17" s="15"/>
      <c r="D17" s="395"/>
      <c r="E17" s="13"/>
    </row>
    <row r="18" spans="2:5" s="4" customFormat="1" ht="12.75" customHeight="1" x14ac:dyDescent="0.35">
      <c r="B18" s="10"/>
      <c r="C18" s="15"/>
      <c r="D18" s="18"/>
      <c r="E18" s="13"/>
    </row>
    <row r="19" spans="2:5" s="4" customFormat="1" ht="12.75" customHeight="1" x14ac:dyDescent="0.35">
      <c r="B19" s="10"/>
      <c r="D19" s="18"/>
      <c r="E19" s="13"/>
    </row>
    <row r="20" spans="2:5" ht="30" customHeight="1" x14ac:dyDescent="0.35">
      <c r="B20" s="10"/>
      <c r="C20" s="18" t="s">
        <v>42</v>
      </c>
      <c r="D20" s="2"/>
      <c r="E20" s="13"/>
    </row>
    <row r="21" spans="2:5" s="4" customFormat="1" ht="12.75" customHeight="1" x14ac:dyDescent="0.35">
      <c r="B21" s="10"/>
      <c r="C21" s="18"/>
      <c r="D21" s="18"/>
      <c r="E21" s="13"/>
    </row>
    <row r="22" spans="2:5" s="4" customFormat="1" ht="12.75" customHeight="1" x14ac:dyDescent="0.35">
      <c r="B22" s="10"/>
      <c r="C22" s="18"/>
      <c r="D22" s="18"/>
      <c r="E22" s="13"/>
    </row>
    <row r="23" spans="2:5" s="4" customFormat="1" ht="12.75" customHeight="1" x14ac:dyDescent="0.35">
      <c r="B23" s="10"/>
      <c r="C23" s="18"/>
      <c r="D23" s="18"/>
      <c r="E23" s="13"/>
    </row>
    <row r="24" spans="2:5" x14ac:dyDescent="0.35">
      <c r="D24" s="3"/>
    </row>
  </sheetData>
  <sheetProtection algorithmName="SHA-512" hashValue="A2EW06dCyVfJXS2io06dTUl/UxyL8bvDFRjWndI7jVuV3W5nnRx2oSqr7rQJ2Fy3Zo6rgfTuCPw+uSUgnmsa9w==" saltValue="pr9knEbrzfmGomaGm+xDpA==" spinCount="100000" sheet="1" objects="1" scenarios="1"/>
  <mergeCells count="3">
    <mergeCell ref="C3:D3"/>
    <mergeCell ref="D15:D17"/>
    <mergeCell ref="C5:D5"/>
  </mergeCells>
  <pageMargins left="0.7" right="0.7" top="0.75" bottom="0.75" header="0.3" footer="0.3"/>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4CA5-FE2C-491F-92C4-E74317BF935B}">
  <dimension ref="B2:E48"/>
  <sheetViews>
    <sheetView tabSelected="1" view="pageBreakPreview" zoomScaleNormal="100" zoomScaleSheetLayoutView="100" workbookViewId="0">
      <selection activeCell="D10" sqref="D10"/>
    </sheetView>
  </sheetViews>
  <sheetFormatPr defaultColWidth="9.1796875" defaultRowHeight="15.5" x14ac:dyDescent="0.35"/>
  <cols>
    <col min="1" max="1" width="3.54296875" style="108" customWidth="1"/>
    <col min="2" max="2" width="4.26953125" style="108" customWidth="1"/>
    <col min="3" max="3" width="7.1796875" style="106" customWidth="1"/>
    <col min="4" max="4" width="108.453125" style="108" customWidth="1"/>
    <col min="5" max="5" width="4.26953125" style="108" customWidth="1"/>
    <col min="6" max="16384" width="9.1796875" style="108"/>
  </cols>
  <sheetData>
    <row r="2" spans="3:4" ht="79.5" customHeight="1" thickBot="1" x14ac:dyDescent="0.4">
      <c r="D2" s="107" t="str">
        <f>'Cover Sheet'!C3</f>
        <v>LM - CONTAINER REPLACEMENT PHASE 1 - ZANDSPRUIT RS</v>
      </c>
    </row>
    <row r="3" spans="3:4" s="111" customFormat="1" x14ac:dyDescent="0.35">
      <c r="C3" s="109"/>
      <c r="D3" s="110"/>
    </row>
    <row r="4" spans="3:4" s="111" customFormat="1" ht="18.649999999999999" customHeight="1" x14ac:dyDescent="0.35">
      <c r="C4" s="397" t="s">
        <v>43</v>
      </c>
      <c r="D4" s="398"/>
    </row>
    <row r="5" spans="3:4" x14ac:dyDescent="0.35">
      <c r="C5" s="112"/>
      <c r="D5" s="113"/>
    </row>
    <row r="6" spans="3:4" ht="31" x14ac:dyDescent="0.35">
      <c r="C6" s="114">
        <v>1</v>
      </c>
      <c r="D6" s="115" t="s">
        <v>44</v>
      </c>
    </row>
    <row r="7" spans="3:4" x14ac:dyDescent="0.35">
      <c r="C7" s="114"/>
      <c r="D7" s="115"/>
    </row>
    <row r="8" spans="3:4" ht="31" x14ac:dyDescent="0.35">
      <c r="C8" s="114">
        <v>2</v>
      </c>
      <c r="D8" s="115" t="s">
        <v>45</v>
      </c>
    </row>
    <row r="9" spans="3:4" x14ac:dyDescent="0.35">
      <c r="C9" s="114"/>
      <c r="D9" s="115"/>
    </row>
    <row r="10" spans="3:4" ht="46.5" x14ac:dyDescent="0.35">
      <c r="C10" s="114">
        <v>3</v>
      </c>
      <c r="D10" s="115" t="s">
        <v>46</v>
      </c>
    </row>
    <row r="11" spans="3:4" x14ac:dyDescent="0.35">
      <c r="C11" s="114"/>
      <c r="D11" s="115"/>
    </row>
    <row r="12" spans="3:4" ht="31" x14ac:dyDescent="0.35">
      <c r="C12" s="114">
        <v>4</v>
      </c>
      <c r="D12" s="115" t="s">
        <v>47</v>
      </c>
    </row>
    <row r="13" spans="3:4" x14ac:dyDescent="0.35">
      <c r="C13" s="114"/>
      <c r="D13" s="115"/>
    </row>
    <row r="14" spans="3:4" x14ac:dyDescent="0.35">
      <c r="C14" s="114">
        <v>5</v>
      </c>
      <c r="D14" s="115" t="s">
        <v>48</v>
      </c>
    </row>
    <row r="15" spans="3:4" x14ac:dyDescent="0.35">
      <c r="C15" s="114"/>
      <c r="D15" s="115"/>
    </row>
    <row r="16" spans="3:4" x14ac:dyDescent="0.35">
      <c r="C16" s="114">
        <v>6</v>
      </c>
      <c r="D16" s="115" t="s">
        <v>49</v>
      </c>
    </row>
    <row r="17" spans="3:4" x14ac:dyDescent="0.35">
      <c r="C17" s="112"/>
      <c r="D17" s="115"/>
    </row>
    <row r="18" spans="3:4" x14ac:dyDescent="0.35">
      <c r="C18" s="116" t="s">
        <v>50</v>
      </c>
      <c r="D18" s="117" t="s">
        <v>51</v>
      </c>
    </row>
    <row r="19" spans="3:4" x14ac:dyDescent="0.35">
      <c r="C19" s="112"/>
      <c r="D19" s="115"/>
    </row>
    <row r="20" spans="3:4" s="119" customFormat="1" ht="101.5" customHeight="1" x14ac:dyDescent="0.35">
      <c r="C20" s="114">
        <v>1</v>
      </c>
      <c r="D20" s="118" t="s">
        <v>52</v>
      </c>
    </row>
    <row r="21" spans="3:4" x14ac:dyDescent="0.35">
      <c r="C21" s="112"/>
      <c r="D21" s="115"/>
    </row>
    <row r="22" spans="3:4" x14ac:dyDescent="0.35">
      <c r="C22" s="116" t="s">
        <v>53</v>
      </c>
      <c r="D22" s="117" t="s">
        <v>54</v>
      </c>
    </row>
    <row r="23" spans="3:4" x14ac:dyDescent="0.35">
      <c r="C23" s="112"/>
      <c r="D23" s="115"/>
    </row>
    <row r="24" spans="3:4" ht="62" x14ac:dyDescent="0.35">
      <c r="C24" s="120">
        <v>1</v>
      </c>
      <c r="D24" s="115" t="s">
        <v>55</v>
      </c>
    </row>
    <row r="25" spans="3:4" x14ac:dyDescent="0.35">
      <c r="C25" s="112"/>
      <c r="D25" s="115"/>
    </row>
    <row r="26" spans="3:4" s="119" customFormat="1" ht="31" x14ac:dyDescent="0.35">
      <c r="C26" s="114">
        <v>2</v>
      </c>
      <c r="D26" s="118" t="s">
        <v>56</v>
      </c>
    </row>
    <row r="27" spans="3:4" x14ac:dyDescent="0.35">
      <c r="C27" s="112"/>
      <c r="D27" s="115"/>
    </row>
    <row r="28" spans="3:4" s="119" customFormat="1" ht="31" x14ac:dyDescent="0.35">
      <c r="C28" s="114">
        <v>3</v>
      </c>
      <c r="D28" s="118" t="s">
        <v>57</v>
      </c>
    </row>
    <row r="29" spans="3:4" x14ac:dyDescent="0.35">
      <c r="C29" s="112"/>
      <c r="D29" s="115"/>
    </row>
    <row r="30" spans="3:4" s="119" customFormat="1" ht="46.5" x14ac:dyDescent="0.35">
      <c r="C30" s="114">
        <v>4</v>
      </c>
      <c r="D30" s="118" t="s">
        <v>58</v>
      </c>
    </row>
    <row r="31" spans="3:4" x14ac:dyDescent="0.35">
      <c r="C31" s="112"/>
      <c r="D31" s="115"/>
    </row>
    <row r="32" spans="3:4" s="119" customFormat="1" ht="46.5" x14ac:dyDescent="0.35">
      <c r="C32" s="114">
        <v>5</v>
      </c>
      <c r="D32" s="118" t="s">
        <v>59</v>
      </c>
    </row>
    <row r="33" spans="2:5" x14ac:dyDescent="0.35">
      <c r="C33" s="112"/>
      <c r="D33" s="115"/>
    </row>
    <row r="34" spans="2:5" x14ac:dyDescent="0.35">
      <c r="C34" s="116" t="s">
        <v>60</v>
      </c>
      <c r="D34" s="117" t="s">
        <v>61</v>
      </c>
    </row>
    <row r="35" spans="2:5" x14ac:dyDescent="0.35">
      <c r="C35" s="112"/>
      <c r="D35" s="115"/>
    </row>
    <row r="36" spans="2:5" ht="31" x14ac:dyDescent="0.35">
      <c r="C36" s="120">
        <v>1</v>
      </c>
      <c r="D36" s="115" t="s">
        <v>62</v>
      </c>
    </row>
    <row r="37" spans="2:5" x14ac:dyDescent="0.35">
      <c r="C37" s="120"/>
      <c r="D37" s="115"/>
    </row>
    <row r="38" spans="2:5" s="119" customFormat="1" ht="77.5" x14ac:dyDescent="0.35">
      <c r="C38" s="114">
        <v>2</v>
      </c>
      <c r="D38" s="118" t="s">
        <v>63</v>
      </c>
    </row>
    <row r="39" spans="2:5" x14ac:dyDescent="0.35">
      <c r="C39" s="120"/>
      <c r="D39" s="115"/>
    </row>
    <row r="40" spans="2:5" s="119" customFormat="1" ht="46.5" x14ac:dyDescent="0.35">
      <c r="C40" s="114">
        <v>3</v>
      </c>
      <c r="D40" s="118" t="s">
        <v>64</v>
      </c>
    </row>
    <row r="41" spans="2:5" x14ac:dyDescent="0.35">
      <c r="C41" s="120"/>
      <c r="D41" s="115"/>
    </row>
    <row r="42" spans="2:5" s="119" customFormat="1" ht="31" x14ac:dyDescent="0.35">
      <c r="C42" s="114">
        <v>4</v>
      </c>
      <c r="D42" s="118" t="s">
        <v>65</v>
      </c>
    </row>
    <row r="43" spans="2:5" x14ac:dyDescent="0.35">
      <c r="C43" s="120"/>
      <c r="D43" s="115"/>
    </row>
    <row r="44" spans="2:5" s="119" customFormat="1" ht="46.5" x14ac:dyDescent="0.35">
      <c r="C44" s="114">
        <v>5</v>
      </c>
      <c r="D44" s="118" t="s">
        <v>66</v>
      </c>
    </row>
    <row r="45" spans="2:5" s="119" customFormat="1" ht="46.5" x14ac:dyDescent="0.35">
      <c r="C45" s="114"/>
      <c r="D45" s="121" t="s">
        <v>67</v>
      </c>
    </row>
    <row r="46" spans="2:5" ht="16" thickBot="1" x14ac:dyDescent="0.4">
      <c r="C46" s="122"/>
      <c r="D46" s="123"/>
    </row>
    <row r="47" spans="2:5" ht="20" customHeight="1" x14ac:dyDescent="0.35"/>
    <row r="48" spans="2:5" x14ac:dyDescent="0.35">
      <c r="B48" s="124"/>
      <c r="C48" s="125"/>
      <c r="D48" s="124"/>
      <c r="E48" s="124"/>
    </row>
  </sheetData>
  <sheetProtection algorithmName="SHA-512" hashValue="jmQa6P1RFH68JU8PrOWwYbqVMY4R3IucEdnLG17oO/Bjbe0fYMu6MAgHIlWhvS/ai+5QUiUsX+1kODLwuG4wGg==" saltValue="7t6JadQ1r2qgoY5ifqXiSA==" spinCount="100000" sheet="1" objects="1" scenarios="1"/>
  <mergeCells count="1">
    <mergeCell ref="C4:D4"/>
  </mergeCells>
  <pageMargins left="0.7" right="0.7" top="0.75" bottom="0.75" header="0.3" footer="0.3"/>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10E9-85B8-4375-AB15-B082DE02AED2}">
  <dimension ref="C2:W64"/>
  <sheetViews>
    <sheetView showGridLines="0" view="pageBreakPreview" zoomScale="80" zoomScaleNormal="100" zoomScaleSheetLayoutView="80" workbookViewId="0">
      <pane ySplit="4" topLeftCell="A49" activePane="bottomLeft" state="frozen"/>
      <selection pane="bottomLeft" activeCell="K52" sqref="K52"/>
    </sheetView>
  </sheetViews>
  <sheetFormatPr defaultColWidth="9.1796875" defaultRowHeight="15.5" x14ac:dyDescent="0.35"/>
  <cols>
    <col min="1" max="1" width="1.7265625" style="25" customWidth="1"/>
    <col min="2" max="2" width="4.90625" style="25" customWidth="1"/>
    <col min="3" max="3" width="7.26953125" style="25" customWidth="1"/>
    <col min="4" max="4" width="23.81640625" style="25" customWidth="1"/>
    <col min="5" max="5" width="82" style="25" customWidth="1"/>
    <col min="6" max="6" width="9.453125" style="26" customWidth="1"/>
    <col min="7" max="7" width="15" style="27" customWidth="1"/>
    <col min="8" max="9" width="20.7265625" style="38" customWidth="1"/>
    <col min="10" max="10" width="4.7265625" style="25" customWidth="1"/>
    <col min="11" max="11" width="15.453125" style="25" customWidth="1"/>
    <col min="12" max="12" width="16.54296875" style="25" customWidth="1"/>
    <col min="13" max="16" width="9.54296875" style="25" customWidth="1"/>
    <col min="17" max="17" width="10.1796875" style="25" customWidth="1"/>
    <col min="18" max="18" width="9.453125" style="25" customWidth="1"/>
    <col min="19" max="19" width="9.1796875" style="25"/>
    <col min="20" max="20" width="13.1796875" style="25" customWidth="1"/>
    <col min="21" max="21" width="12.54296875" style="25" bestFit="1" customWidth="1"/>
    <col min="22" max="16384" width="9.1796875" style="25"/>
  </cols>
  <sheetData>
    <row r="2" spans="3:9" ht="22.5" customHeight="1" x14ac:dyDescent="0.35"/>
    <row r="3" spans="3:9" ht="68.5" customHeight="1" x14ac:dyDescent="0.35">
      <c r="C3" s="28"/>
      <c r="D3" s="29"/>
      <c r="E3" s="399" t="str">
        <f>'Cover Sheet'!C3</f>
        <v>LM - CONTAINER REPLACEMENT PHASE 1 - ZANDSPRUIT RS</v>
      </c>
      <c r="F3" s="399"/>
      <c r="G3" s="399"/>
      <c r="H3" s="399"/>
      <c r="I3" s="400"/>
    </row>
    <row r="4" spans="3:9" s="31" customFormat="1" ht="34.5" customHeight="1" x14ac:dyDescent="0.35">
      <c r="C4" s="341" t="s">
        <v>75</v>
      </c>
      <c r="D4" s="341" t="s">
        <v>91</v>
      </c>
      <c r="E4" s="342" t="s">
        <v>0</v>
      </c>
      <c r="F4" s="343" t="s">
        <v>1</v>
      </c>
      <c r="G4" s="344" t="s">
        <v>84</v>
      </c>
      <c r="H4" s="30" t="s">
        <v>2</v>
      </c>
      <c r="I4" s="30" t="s">
        <v>3</v>
      </c>
    </row>
    <row r="5" spans="3:9" x14ac:dyDescent="0.35">
      <c r="C5" s="345"/>
      <c r="D5" s="346"/>
      <c r="E5" s="347"/>
      <c r="F5" s="348"/>
      <c r="G5" s="349"/>
      <c r="H5" s="98"/>
      <c r="I5" s="388"/>
    </row>
    <row r="6" spans="3:9" x14ac:dyDescent="0.35">
      <c r="C6" s="350"/>
      <c r="D6" s="351"/>
      <c r="E6" s="352" t="s">
        <v>71</v>
      </c>
      <c r="F6" s="348"/>
      <c r="G6" s="349"/>
      <c r="H6" s="98"/>
      <c r="I6" s="388"/>
    </row>
    <row r="7" spans="3:9" x14ac:dyDescent="0.35">
      <c r="C7" s="32"/>
      <c r="D7" s="183"/>
      <c r="E7" s="353"/>
      <c r="F7" s="348"/>
      <c r="G7" s="349"/>
      <c r="H7" s="98"/>
      <c r="I7" s="388"/>
    </row>
    <row r="8" spans="3:9" x14ac:dyDescent="0.35">
      <c r="C8" s="33"/>
      <c r="D8" s="297" t="s">
        <v>163</v>
      </c>
      <c r="E8" s="354" t="s">
        <v>156</v>
      </c>
      <c r="F8" s="348"/>
      <c r="G8" s="349"/>
      <c r="H8" s="98"/>
      <c r="I8" s="388"/>
    </row>
    <row r="9" spans="3:9" x14ac:dyDescent="0.35">
      <c r="C9" s="33"/>
      <c r="D9" s="32"/>
      <c r="E9" s="354"/>
      <c r="F9" s="348"/>
      <c r="G9" s="349"/>
      <c r="H9" s="98"/>
      <c r="I9" s="388"/>
    </row>
    <row r="10" spans="3:9" ht="21" customHeight="1" x14ac:dyDescent="0.35">
      <c r="C10" s="33"/>
      <c r="D10" s="297" t="s">
        <v>164</v>
      </c>
      <c r="E10" s="355" t="s">
        <v>157</v>
      </c>
      <c r="F10" s="348"/>
      <c r="G10" s="349"/>
      <c r="H10" s="98"/>
      <c r="I10" s="388"/>
    </row>
    <row r="11" spans="3:9" x14ac:dyDescent="0.35">
      <c r="C11" s="33"/>
      <c r="D11" s="32"/>
      <c r="E11" s="356"/>
      <c r="F11" s="348"/>
      <c r="G11" s="349"/>
      <c r="H11" s="98"/>
      <c r="I11" s="388"/>
    </row>
    <row r="12" spans="3:9" s="31" customFormat="1" ht="15.5" customHeight="1" x14ac:dyDescent="0.35">
      <c r="C12" s="34">
        <v>1</v>
      </c>
      <c r="D12" s="297" t="s">
        <v>165</v>
      </c>
      <c r="E12" s="357" t="s">
        <v>19</v>
      </c>
      <c r="F12" s="358" t="s">
        <v>11</v>
      </c>
      <c r="G12" s="359">
        <v>1</v>
      </c>
      <c r="H12" s="101"/>
      <c r="I12" s="389">
        <f>G12*H12</f>
        <v>0</v>
      </c>
    </row>
    <row r="13" spans="3:9" s="31" customFormat="1" ht="15.5" customHeight="1" x14ac:dyDescent="0.35">
      <c r="C13" s="34"/>
      <c r="D13" s="35"/>
      <c r="E13" s="357"/>
      <c r="F13" s="358"/>
      <c r="G13" s="359"/>
      <c r="H13" s="99"/>
      <c r="I13" s="389"/>
    </row>
    <row r="14" spans="3:9" s="31" customFormat="1" ht="15.5" customHeight="1" x14ac:dyDescent="0.35">
      <c r="C14" s="34"/>
      <c r="D14" s="322" t="s">
        <v>166</v>
      </c>
      <c r="E14" s="360" t="s">
        <v>158</v>
      </c>
      <c r="F14" s="358"/>
      <c r="G14" s="359"/>
      <c r="H14" s="99"/>
      <c r="I14" s="389"/>
    </row>
    <row r="15" spans="3:9" s="31" customFormat="1" ht="15.5" customHeight="1" x14ac:dyDescent="0.35">
      <c r="C15" s="34"/>
      <c r="D15" s="35"/>
      <c r="E15" s="357"/>
      <c r="F15" s="358"/>
      <c r="G15" s="359"/>
      <c r="H15" s="99"/>
      <c r="I15" s="389"/>
    </row>
    <row r="16" spans="3:9" s="31" customFormat="1" ht="34.5" customHeight="1" x14ac:dyDescent="0.35">
      <c r="C16" s="34"/>
      <c r="D16" s="297" t="s">
        <v>167</v>
      </c>
      <c r="E16" s="361" t="s">
        <v>159</v>
      </c>
      <c r="F16" s="358"/>
      <c r="G16" s="359"/>
      <c r="H16" s="99"/>
      <c r="I16" s="389"/>
    </row>
    <row r="17" spans="3:18" s="31" customFormat="1" ht="15.5" customHeight="1" x14ac:dyDescent="0.35">
      <c r="C17" s="34"/>
      <c r="D17" s="35"/>
      <c r="E17" s="357"/>
      <c r="F17" s="358"/>
      <c r="G17" s="359"/>
      <c r="H17" s="99"/>
      <c r="I17" s="389"/>
    </row>
    <row r="18" spans="3:18" s="31" customFormat="1" ht="15.5" customHeight="1" x14ac:dyDescent="0.35">
      <c r="C18" s="34">
        <f>C12+1</f>
        <v>2</v>
      </c>
      <c r="D18" s="362"/>
      <c r="E18" s="363" t="s">
        <v>162</v>
      </c>
      <c r="F18" s="348" t="s">
        <v>11</v>
      </c>
      <c r="G18" s="349">
        <v>1</v>
      </c>
      <c r="H18" s="101"/>
      <c r="I18" s="389">
        <f>G18*H18</f>
        <v>0</v>
      </c>
    </row>
    <row r="19" spans="3:18" s="31" customFormat="1" ht="15.5" customHeight="1" x14ac:dyDescent="0.35">
      <c r="C19" s="34"/>
      <c r="D19" s="35"/>
      <c r="E19" s="357"/>
      <c r="F19" s="358"/>
      <c r="G19" s="359"/>
      <c r="H19" s="99"/>
      <c r="I19" s="389"/>
    </row>
    <row r="20" spans="3:18" ht="18.75" customHeight="1" x14ac:dyDescent="0.35">
      <c r="C20" s="33">
        <f>C18+1</f>
        <v>3</v>
      </c>
      <c r="D20" s="297" t="s">
        <v>168</v>
      </c>
      <c r="E20" s="356" t="s">
        <v>22</v>
      </c>
      <c r="F20" s="348" t="s">
        <v>11</v>
      </c>
      <c r="G20" s="349">
        <v>1</v>
      </c>
      <c r="H20" s="101"/>
      <c r="I20" s="389">
        <f>G20*H20</f>
        <v>0</v>
      </c>
      <c r="J20" s="36"/>
      <c r="K20" s="36"/>
      <c r="L20" s="36"/>
      <c r="M20" s="36"/>
      <c r="N20" s="36"/>
      <c r="O20" s="36"/>
      <c r="P20" s="36"/>
      <c r="Q20" s="36"/>
      <c r="R20" s="36"/>
    </row>
    <row r="21" spans="3:18" ht="15.5" customHeight="1" x14ac:dyDescent="0.35">
      <c r="C21" s="33"/>
      <c r="D21" s="32"/>
      <c r="E21" s="356"/>
      <c r="F21" s="348"/>
      <c r="G21" s="349"/>
      <c r="H21" s="101"/>
      <c r="I21" s="388"/>
    </row>
    <row r="22" spans="3:18" ht="15.5" customHeight="1" x14ac:dyDescent="0.35">
      <c r="C22" s="33"/>
      <c r="D22" s="90"/>
      <c r="E22" s="364"/>
      <c r="F22" s="365"/>
      <c r="G22" s="366"/>
      <c r="H22" s="126"/>
      <c r="I22" s="390"/>
    </row>
    <row r="23" spans="3:18" x14ac:dyDescent="0.35">
      <c r="C23" s="33"/>
      <c r="D23" s="297" t="s">
        <v>169</v>
      </c>
      <c r="E23" s="355" t="s">
        <v>86</v>
      </c>
      <c r="F23" s="348"/>
      <c r="G23" s="349"/>
      <c r="H23" s="101"/>
      <c r="I23" s="388"/>
    </row>
    <row r="24" spans="3:18" x14ac:dyDescent="0.35">
      <c r="C24" s="33"/>
      <c r="D24" s="32"/>
      <c r="E24" s="354"/>
      <c r="F24" s="348"/>
      <c r="G24" s="349"/>
      <c r="H24" s="101"/>
      <c r="I24" s="388"/>
    </row>
    <row r="25" spans="3:18" s="31" customFormat="1" ht="20" customHeight="1" x14ac:dyDescent="0.35">
      <c r="C25" s="34"/>
      <c r="D25" s="297" t="s">
        <v>170</v>
      </c>
      <c r="E25" s="367" t="s">
        <v>220</v>
      </c>
      <c r="F25" s="358"/>
      <c r="G25" s="359"/>
      <c r="H25" s="102"/>
      <c r="I25" s="389"/>
    </row>
    <row r="26" spans="3:18" ht="18.649999999999999" customHeight="1" x14ac:dyDescent="0.35">
      <c r="C26" s="33"/>
      <c r="D26" s="32"/>
      <c r="E26" s="368"/>
      <c r="F26" s="348"/>
      <c r="G26" s="349"/>
      <c r="H26" s="101"/>
      <c r="I26" s="388"/>
    </row>
    <row r="27" spans="3:18" ht="31.5" customHeight="1" x14ac:dyDescent="0.35">
      <c r="C27" s="33"/>
      <c r="D27" s="297" t="s">
        <v>170</v>
      </c>
      <c r="E27" s="361" t="s">
        <v>159</v>
      </c>
      <c r="F27" s="365"/>
      <c r="G27" s="366"/>
      <c r="H27" s="126"/>
      <c r="I27" s="390"/>
    </row>
    <row r="28" spans="3:18" ht="18.649999999999999" customHeight="1" x14ac:dyDescent="0.35">
      <c r="C28" s="33"/>
      <c r="D28" s="90"/>
      <c r="E28" s="369"/>
      <c r="F28" s="365"/>
      <c r="G28" s="366"/>
      <c r="H28" s="126"/>
      <c r="I28" s="390"/>
    </row>
    <row r="29" spans="3:18" ht="17.5" customHeight="1" x14ac:dyDescent="0.35">
      <c r="C29" s="370">
        <f>C20+1</f>
        <v>4</v>
      </c>
      <c r="D29" s="297" t="s">
        <v>171</v>
      </c>
      <c r="E29" s="371" t="s">
        <v>85</v>
      </c>
      <c r="F29" s="372" t="s">
        <v>225</v>
      </c>
      <c r="G29" s="349">
        <v>3</v>
      </c>
      <c r="H29" s="101"/>
      <c r="I29" s="389">
        <f>G29*H29</f>
        <v>0</v>
      </c>
      <c r="K29" s="36"/>
      <c r="L29" s="36"/>
    </row>
    <row r="30" spans="3:18" ht="17.5" customHeight="1" x14ac:dyDescent="0.35">
      <c r="C30" s="33"/>
      <c r="D30" s="32"/>
      <c r="E30" s="373"/>
      <c r="F30" s="372"/>
      <c r="G30" s="349"/>
      <c r="H30" s="101"/>
      <c r="I30" s="388"/>
    </row>
    <row r="31" spans="3:18" s="37" customFormat="1" ht="17.5" customHeight="1" x14ac:dyDescent="0.35">
      <c r="C31" s="330">
        <f>C29+1</f>
        <v>5</v>
      </c>
      <c r="D31" s="297" t="s">
        <v>172</v>
      </c>
      <c r="E31" s="374" t="s">
        <v>20</v>
      </c>
      <c r="F31" s="178" t="s">
        <v>225</v>
      </c>
      <c r="G31" s="215">
        <v>3</v>
      </c>
      <c r="H31" s="101"/>
      <c r="I31" s="389">
        <f>G31*H31</f>
        <v>0</v>
      </c>
      <c r="K31" s="36"/>
    </row>
    <row r="32" spans="3:18" ht="17.5" customHeight="1" x14ac:dyDescent="0.35">
      <c r="C32" s="33"/>
      <c r="D32" s="32"/>
      <c r="E32" s="364"/>
      <c r="F32" s="348"/>
      <c r="G32" s="349"/>
      <c r="H32" s="101"/>
      <c r="I32" s="388"/>
      <c r="K32" s="36"/>
    </row>
    <row r="33" spans="3:18" s="31" customFormat="1" ht="34.5" customHeight="1" x14ac:dyDescent="0.35">
      <c r="C33" s="34">
        <f>C31+1</f>
        <v>6</v>
      </c>
      <c r="D33" s="297" t="s">
        <v>173</v>
      </c>
      <c r="E33" s="375" t="s">
        <v>25</v>
      </c>
      <c r="F33" s="358" t="s">
        <v>225</v>
      </c>
      <c r="G33" s="359">
        <v>3</v>
      </c>
      <c r="H33" s="102"/>
      <c r="I33" s="389">
        <f>G33*H33</f>
        <v>0</v>
      </c>
      <c r="K33" s="39"/>
    </row>
    <row r="34" spans="3:18" ht="17.149999999999999" customHeight="1" x14ac:dyDescent="0.35">
      <c r="C34" s="33"/>
      <c r="D34" s="32"/>
      <c r="E34" s="376"/>
      <c r="F34" s="348"/>
      <c r="G34" s="349"/>
      <c r="H34" s="101"/>
      <c r="I34" s="388"/>
      <c r="K34" s="36"/>
    </row>
    <row r="35" spans="3:18" ht="19.5" customHeight="1" x14ac:dyDescent="0.35">
      <c r="C35" s="33">
        <f>C33+1</f>
        <v>7</v>
      </c>
      <c r="D35" s="297" t="s">
        <v>174</v>
      </c>
      <c r="E35" s="364" t="s">
        <v>21</v>
      </c>
      <c r="F35" s="358" t="s">
        <v>225</v>
      </c>
      <c r="G35" s="349">
        <v>3</v>
      </c>
      <c r="H35" s="101"/>
      <c r="I35" s="389">
        <f>G35*H35</f>
        <v>0</v>
      </c>
      <c r="K35" s="36"/>
      <c r="L35" s="36"/>
    </row>
    <row r="36" spans="3:18" ht="16" customHeight="1" x14ac:dyDescent="0.35">
      <c r="C36" s="33"/>
      <c r="D36" s="32"/>
      <c r="E36" s="364"/>
      <c r="F36" s="348"/>
      <c r="G36" s="349"/>
      <c r="H36" s="101"/>
      <c r="I36" s="388"/>
      <c r="K36" s="36"/>
    </row>
    <row r="37" spans="3:18" s="31" customFormat="1" ht="33" customHeight="1" x14ac:dyDescent="0.35">
      <c r="C37" s="34">
        <f>C35+1</f>
        <v>8</v>
      </c>
      <c r="D37" s="297" t="s">
        <v>175</v>
      </c>
      <c r="E37" s="375" t="s">
        <v>87</v>
      </c>
      <c r="F37" s="358" t="s">
        <v>225</v>
      </c>
      <c r="G37" s="359">
        <v>3</v>
      </c>
      <c r="H37" s="102"/>
      <c r="I37" s="389">
        <f>G37*H37</f>
        <v>0</v>
      </c>
      <c r="K37" s="39"/>
      <c r="L37" s="39"/>
    </row>
    <row r="38" spans="3:18" s="31" customFormat="1" ht="19" customHeight="1" x14ac:dyDescent="0.35">
      <c r="C38" s="34"/>
      <c r="D38" s="35"/>
      <c r="E38" s="375"/>
      <c r="F38" s="358"/>
      <c r="G38" s="359"/>
      <c r="H38" s="102"/>
      <c r="I38" s="389"/>
      <c r="K38" s="36"/>
      <c r="L38" s="39"/>
    </row>
    <row r="39" spans="3:18" s="31" customFormat="1" ht="19" customHeight="1" x14ac:dyDescent="0.35">
      <c r="C39" s="33">
        <f>C37+1</f>
        <v>9</v>
      </c>
      <c r="D39" s="297" t="s">
        <v>176</v>
      </c>
      <c r="E39" s="375" t="s">
        <v>160</v>
      </c>
      <c r="F39" s="358" t="s">
        <v>225</v>
      </c>
      <c r="G39" s="359">
        <v>3</v>
      </c>
      <c r="H39" s="102"/>
      <c r="I39" s="389">
        <f>G39*H39</f>
        <v>0</v>
      </c>
      <c r="K39" s="36"/>
      <c r="L39" s="39"/>
    </row>
    <row r="40" spans="3:18" s="31" customFormat="1" ht="19" customHeight="1" x14ac:dyDescent="0.35">
      <c r="C40" s="34"/>
      <c r="D40" s="35"/>
      <c r="E40" s="375"/>
      <c r="F40" s="358"/>
      <c r="G40" s="359"/>
      <c r="H40" s="102"/>
      <c r="I40" s="389"/>
      <c r="K40" s="36"/>
      <c r="L40" s="39"/>
    </row>
    <row r="41" spans="3:18" s="31" customFormat="1" ht="19" customHeight="1" x14ac:dyDescent="0.35">
      <c r="C41" s="33">
        <f>C39+1</f>
        <v>10</v>
      </c>
      <c r="D41" s="297" t="s">
        <v>177</v>
      </c>
      <c r="E41" s="375" t="s">
        <v>88</v>
      </c>
      <c r="F41" s="358" t="s">
        <v>225</v>
      </c>
      <c r="G41" s="359">
        <v>3</v>
      </c>
      <c r="H41" s="102"/>
      <c r="I41" s="389">
        <f>G41*H41</f>
        <v>0</v>
      </c>
      <c r="K41" s="36"/>
      <c r="L41" s="39"/>
    </row>
    <row r="42" spans="3:18" ht="15.65" customHeight="1" x14ac:dyDescent="0.35">
      <c r="C42" s="33"/>
      <c r="D42" s="32"/>
      <c r="E42" s="376"/>
      <c r="F42" s="348"/>
      <c r="G42" s="349"/>
      <c r="H42" s="101"/>
      <c r="I42" s="388"/>
      <c r="K42" s="36"/>
    </row>
    <row r="43" spans="3:18" s="31" customFormat="1" ht="18.75" customHeight="1" x14ac:dyDescent="0.35">
      <c r="C43" s="34">
        <f>C41+1</f>
        <v>11</v>
      </c>
      <c r="D43" s="297" t="s">
        <v>178</v>
      </c>
      <c r="E43" s="377" t="s">
        <v>78</v>
      </c>
      <c r="F43" s="358" t="s">
        <v>225</v>
      </c>
      <c r="G43" s="359">
        <v>3</v>
      </c>
      <c r="H43" s="102"/>
      <c r="I43" s="389">
        <f>G43*H43</f>
        <v>0</v>
      </c>
      <c r="J43" s="39"/>
      <c r="K43" s="36"/>
      <c r="L43" s="39"/>
      <c r="M43" s="39"/>
      <c r="N43" s="39"/>
      <c r="O43" s="39"/>
      <c r="P43" s="39"/>
      <c r="Q43" s="39"/>
      <c r="R43" s="39"/>
    </row>
    <row r="44" spans="3:18" x14ac:dyDescent="0.35">
      <c r="C44" s="32"/>
      <c r="D44" s="183"/>
      <c r="E44" s="353"/>
      <c r="F44" s="348"/>
      <c r="G44" s="349"/>
      <c r="H44" s="101"/>
      <c r="I44" s="388"/>
      <c r="K44" s="36"/>
    </row>
    <row r="45" spans="3:18" x14ac:dyDescent="0.35">
      <c r="C45" s="32"/>
      <c r="D45" s="183" t="s">
        <v>179</v>
      </c>
      <c r="E45" s="378" t="s">
        <v>161</v>
      </c>
      <c r="F45" s="348"/>
      <c r="G45" s="349"/>
      <c r="H45" s="101"/>
      <c r="I45" s="388"/>
      <c r="K45" s="36"/>
    </row>
    <row r="46" spans="3:18" ht="21" customHeight="1" x14ac:dyDescent="0.35">
      <c r="C46" s="379"/>
      <c r="D46" s="379"/>
      <c r="E46" s="251"/>
      <c r="F46" s="358"/>
      <c r="G46" s="380"/>
      <c r="H46" s="103"/>
      <c r="I46" s="103"/>
      <c r="K46" s="36"/>
    </row>
    <row r="47" spans="3:18" s="31" customFormat="1" ht="37.5" customHeight="1" x14ac:dyDescent="0.35">
      <c r="C47" s="379">
        <f>C43+1</f>
        <v>12</v>
      </c>
      <c r="D47" s="379"/>
      <c r="E47" s="226" t="s">
        <v>81</v>
      </c>
      <c r="F47" s="358" t="s">
        <v>225</v>
      </c>
      <c r="G47" s="380">
        <v>3</v>
      </c>
      <c r="H47" s="102"/>
      <c r="I47" s="389">
        <f>G47*H47</f>
        <v>0</v>
      </c>
      <c r="K47" s="39"/>
    </row>
    <row r="48" spans="3:18" ht="18" customHeight="1" x14ac:dyDescent="0.35">
      <c r="C48" s="379"/>
      <c r="D48" s="379"/>
      <c r="E48" s="251"/>
      <c r="F48" s="358"/>
      <c r="G48" s="380"/>
      <c r="H48" s="103"/>
      <c r="I48" s="103"/>
      <c r="K48" s="36"/>
    </row>
    <row r="49" spans="3:23" s="44" customFormat="1" ht="64" customHeight="1" x14ac:dyDescent="0.35">
      <c r="C49" s="381">
        <f>C47+1</f>
        <v>13</v>
      </c>
      <c r="D49" s="381"/>
      <c r="E49" s="382" t="s">
        <v>89</v>
      </c>
      <c r="F49" s="358" t="s">
        <v>225</v>
      </c>
      <c r="G49" s="380">
        <v>3</v>
      </c>
      <c r="H49" s="102"/>
      <c r="I49" s="389">
        <f>G49*H49</f>
        <v>0</v>
      </c>
      <c r="J49" s="40"/>
      <c r="K49" s="39"/>
      <c r="L49" s="40"/>
      <c r="M49" s="40"/>
      <c r="N49" s="40"/>
      <c r="O49" s="40"/>
      <c r="P49" s="40"/>
      <c r="Q49" s="40"/>
      <c r="R49" s="40"/>
      <c r="S49" s="40"/>
      <c r="T49" s="41"/>
      <c r="U49" s="42"/>
      <c r="V49" s="43"/>
      <c r="W49" s="42"/>
    </row>
    <row r="50" spans="3:23" s="44" customFormat="1" ht="17" customHeight="1" x14ac:dyDescent="0.35">
      <c r="C50" s="381"/>
      <c r="D50" s="381"/>
      <c r="E50" s="382"/>
      <c r="F50" s="358"/>
      <c r="G50" s="380"/>
      <c r="H50" s="103"/>
      <c r="I50" s="389"/>
      <c r="J50" s="40"/>
      <c r="K50" s="36"/>
      <c r="L50" s="40"/>
      <c r="M50" s="40"/>
      <c r="N50" s="40"/>
      <c r="O50" s="40"/>
      <c r="P50" s="40"/>
      <c r="Q50" s="40"/>
      <c r="R50" s="40"/>
      <c r="S50" s="40"/>
      <c r="T50" s="41"/>
      <c r="U50" s="42"/>
      <c r="V50" s="43"/>
      <c r="W50" s="42"/>
    </row>
    <row r="51" spans="3:23" s="31" customFormat="1" ht="35" customHeight="1" x14ac:dyDescent="0.35">
      <c r="C51" s="379">
        <f>C49+1</f>
        <v>14</v>
      </c>
      <c r="D51" s="379"/>
      <c r="E51" s="226" t="s">
        <v>82</v>
      </c>
      <c r="F51" s="358" t="s">
        <v>225</v>
      </c>
      <c r="G51" s="380">
        <v>3</v>
      </c>
      <c r="H51" s="102"/>
      <c r="I51" s="389">
        <f>G51*H51</f>
        <v>0</v>
      </c>
      <c r="K51" s="39"/>
    </row>
    <row r="52" spans="3:23" ht="19" customHeight="1" x14ac:dyDescent="0.35">
      <c r="C52" s="379"/>
      <c r="D52" s="379"/>
      <c r="E52" s="383"/>
      <c r="F52" s="358"/>
      <c r="G52" s="380"/>
      <c r="H52" s="103"/>
      <c r="I52" s="103"/>
      <c r="K52" s="36"/>
    </row>
    <row r="53" spans="3:23" s="31" customFormat="1" ht="30" customHeight="1" x14ac:dyDescent="0.35">
      <c r="C53" s="379">
        <f>C51+1</f>
        <v>15</v>
      </c>
      <c r="D53" s="379"/>
      <c r="E53" s="218" t="s">
        <v>80</v>
      </c>
      <c r="F53" s="358" t="s">
        <v>225</v>
      </c>
      <c r="G53" s="380">
        <v>3</v>
      </c>
      <c r="H53" s="102"/>
      <c r="I53" s="389">
        <f>G53*H53</f>
        <v>0</v>
      </c>
      <c r="K53" s="39"/>
    </row>
    <row r="54" spans="3:23" x14ac:dyDescent="0.35">
      <c r="C54" s="33"/>
      <c r="D54" s="33"/>
      <c r="E54" s="242"/>
      <c r="F54" s="348"/>
      <c r="G54" s="349"/>
      <c r="H54" s="101"/>
      <c r="I54" s="388"/>
      <c r="K54" s="36"/>
    </row>
    <row r="55" spans="3:23" ht="19" customHeight="1" x14ac:dyDescent="0.35">
      <c r="C55" s="34">
        <f>C53+1</f>
        <v>16</v>
      </c>
      <c r="D55" s="34"/>
      <c r="E55" s="218" t="s">
        <v>79</v>
      </c>
      <c r="F55" s="358" t="s">
        <v>225</v>
      </c>
      <c r="G55" s="349">
        <v>3</v>
      </c>
      <c r="H55" s="101"/>
      <c r="I55" s="389">
        <f>G55*H55</f>
        <v>0</v>
      </c>
      <c r="K55" s="36"/>
    </row>
    <row r="56" spans="3:23" ht="20" customHeight="1" x14ac:dyDescent="0.35">
      <c r="C56" s="196"/>
      <c r="D56" s="384"/>
      <c r="E56" s="385"/>
      <c r="F56" s="386"/>
      <c r="G56" s="387"/>
      <c r="H56" s="104"/>
      <c r="I56" s="391"/>
      <c r="K56" s="36"/>
    </row>
    <row r="57" spans="3:23" x14ac:dyDescent="0.35">
      <c r="C57" s="401" t="s">
        <v>76</v>
      </c>
      <c r="D57" s="402"/>
      <c r="E57" s="402"/>
      <c r="F57" s="402"/>
      <c r="G57" s="402"/>
      <c r="H57" s="403"/>
      <c r="I57" s="392"/>
    </row>
    <row r="58" spans="3:23" ht="18" customHeight="1" thickBot="1" x14ac:dyDescent="0.4">
      <c r="C58" s="404"/>
      <c r="D58" s="405"/>
      <c r="E58" s="405"/>
      <c r="F58" s="405"/>
      <c r="G58" s="405"/>
      <c r="H58" s="406"/>
      <c r="I58" s="393">
        <f>SUM(I12:I56)</f>
        <v>0</v>
      </c>
      <c r="J58" s="36"/>
      <c r="K58" s="36"/>
      <c r="L58" s="36"/>
      <c r="M58" s="36"/>
      <c r="N58" s="36"/>
      <c r="O58" s="36"/>
      <c r="P58" s="36"/>
      <c r="Q58" s="36"/>
      <c r="R58" s="36"/>
    </row>
    <row r="59" spans="3:23" ht="18" customHeight="1" thickTop="1" x14ac:dyDescent="0.35">
      <c r="C59" s="407"/>
      <c r="D59" s="408"/>
      <c r="E59" s="408"/>
      <c r="F59" s="408"/>
      <c r="G59" s="408"/>
      <c r="H59" s="409"/>
      <c r="I59" s="391"/>
    </row>
    <row r="60" spans="3:23" ht="20.5" customHeight="1" x14ac:dyDescent="0.35"/>
    <row r="61" spans="3:23" x14ac:dyDescent="0.35">
      <c r="J61" s="36"/>
      <c r="K61" s="36"/>
      <c r="L61" s="36"/>
      <c r="M61" s="36"/>
      <c r="N61" s="36"/>
      <c r="O61" s="36"/>
      <c r="P61" s="36"/>
      <c r="Q61" s="36"/>
      <c r="R61" s="36"/>
    </row>
    <row r="63" spans="3:23" x14ac:dyDescent="0.35">
      <c r="E63" s="36"/>
    </row>
    <row r="64" spans="3:23" x14ac:dyDescent="0.35">
      <c r="E64" s="36"/>
    </row>
  </sheetData>
  <sheetProtection algorithmName="SHA-512" hashValue="/2BylAOjAIyrxoHENkLBRfGSn4tnprjEZeceRvELWRbq1j1ObSxAzZVspNoR5lBe7lvBr58w4AVOGAS7ixlX2A==" saltValue="U2oKLKGlWi78ar9ysSuvKQ==" spinCount="100000" sheet="1" objects="1" scenarios="1"/>
  <mergeCells count="2">
    <mergeCell ref="E3:I3"/>
    <mergeCell ref="C57:H59"/>
  </mergeCells>
  <pageMargins left="0.7" right="0.7" top="0.75" bottom="0.75" header="0.3" footer="0.3"/>
  <pageSetup scale="4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S271"/>
  <sheetViews>
    <sheetView showGridLines="0" view="pageBreakPreview" zoomScale="90" zoomScaleNormal="100" zoomScaleSheetLayoutView="90" workbookViewId="0">
      <pane ySplit="4" topLeftCell="A104" activePane="bottomLeft" state="frozen"/>
      <selection pane="bottomLeft" activeCell="H106" sqref="H106"/>
    </sheetView>
  </sheetViews>
  <sheetFormatPr defaultColWidth="9.1796875" defaultRowHeight="15.5" x14ac:dyDescent="0.35"/>
  <cols>
    <col min="1" max="1" width="4" style="45" customWidth="1"/>
    <col min="2" max="2" width="3" style="45" customWidth="1"/>
    <col min="3" max="3" width="8.1796875" style="45" customWidth="1"/>
    <col min="4" max="4" width="25" style="92" customWidth="1"/>
    <col min="5" max="5" width="74.1796875" style="45" customWidth="1"/>
    <col min="6" max="6" width="9.1796875" style="72"/>
    <col min="7" max="7" width="14.453125" style="73" customWidth="1"/>
    <col min="8" max="8" width="18" style="74" customWidth="1"/>
    <col min="9" max="9" width="18" style="75" customWidth="1"/>
    <col min="10" max="10" width="2.81640625" style="45" customWidth="1"/>
    <col min="11" max="11" width="8.1796875" style="45" customWidth="1"/>
    <col min="12" max="12" width="18.26953125" style="45" customWidth="1"/>
    <col min="13" max="13" width="8.1796875" style="45" customWidth="1"/>
    <col min="14" max="14" width="12.54296875" style="45" customWidth="1"/>
    <col min="15" max="17" width="8.1796875" style="45" customWidth="1"/>
    <col min="18" max="18" width="11" style="45" customWidth="1"/>
    <col min="19" max="19" width="9.81640625" style="45" bestFit="1" customWidth="1"/>
    <col min="20" max="20" width="9.1796875" style="45"/>
    <col min="21" max="21" width="10.81640625" style="45" bestFit="1" customWidth="1"/>
    <col min="22" max="16384" width="9.1796875" style="45"/>
  </cols>
  <sheetData>
    <row r="3" spans="1:19" ht="63.5" customHeight="1" x14ac:dyDescent="0.35">
      <c r="B3" s="25"/>
      <c r="C3" s="46"/>
      <c r="D3" s="91"/>
      <c r="E3" s="410" t="str">
        <f>'Cover Sheet'!C3</f>
        <v>LM - CONTAINER REPLACEMENT PHASE 1 - ZANDSPRUIT RS</v>
      </c>
      <c r="F3" s="410"/>
      <c r="G3" s="410"/>
      <c r="H3" s="410"/>
      <c r="I3" s="411"/>
    </row>
    <row r="4" spans="1:19" s="50" customFormat="1" ht="30" customHeight="1" x14ac:dyDescent="0.35">
      <c r="A4" s="48"/>
      <c r="B4" s="88"/>
      <c r="C4" s="172" t="s">
        <v>77</v>
      </c>
      <c r="D4" s="172" t="s">
        <v>91</v>
      </c>
      <c r="E4" s="172" t="s">
        <v>0</v>
      </c>
      <c r="F4" s="172" t="s">
        <v>1</v>
      </c>
      <c r="G4" s="271" t="s">
        <v>84</v>
      </c>
      <c r="H4" s="49" t="s">
        <v>2</v>
      </c>
      <c r="I4" s="258" t="s">
        <v>3</v>
      </c>
      <c r="L4" s="45"/>
      <c r="M4" s="45"/>
      <c r="N4" s="45"/>
      <c r="R4" s="45"/>
      <c r="S4" s="45"/>
    </row>
    <row r="5" spans="1:19" x14ac:dyDescent="0.35">
      <c r="A5" s="51"/>
      <c r="B5" s="22"/>
      <c r="C5" s="32"/>
      <c r="D5" s="33"/>
      <c r="E5" s="272"/>
      <c r="F5" s="52"/>
      <c r="G5" s="231"/>
      <c r="H5" s="53"/>
      <c r="I5" s="332"/>
      <c r="J5" s="25"/>
    </row>
    <row r="6" spans="1:19" x14ac:dyDescent="0.35">
      <c r="A6" s="51"/>
      <c r="B6" s="22"/>
      <c r="C6" s="32"/>
      <c r="D6" s="32"/>
      <c r="E6" s="229" t="s">
        <v>90</v>
      </c>
      <c r="F6" s="230"/>
      <c r="G6" s="231"/>
      <c r="H6" s="53"/>
      <c r="I6" s="266"/>
      <c r="J6" s="25"/>
    </row>
    <row r="7" spans="1:19" x14ac:dyDescent="0.35">
      <c r="A7" s="51"/>
      <c r="B7" s="22"/>
      <c r="C7" s="90"/>
      <c r="D7" s="90"/>
      <c r="E7" s="273"/>
      <c r="F7" s="274"/>
      <c r="G7" s="275"/>
      <c r="H7" s="53"/>
      <c r="I7" s="333"/>
      <c r="J7" s="25"/>
    </row>
    <row r="8" spans="1:19" x14ac:dyDescent="0.35">
      <c r="A8" s="51"/>
      <c r="B8" s="22"/>
      <c r="C8" s="90"/>
      <c r="D8" s="90"/>
      <c r="E8" s="273" t="s">
        <v>148</v>
      </c>
      <c r="F8" s="274"/>
      <c r="G8" s="275"/>
      <c r="H8" s="53"/>
      <c r="I8" s="333"/>
      <c r="J8" s="25"/>
    </row>
    <row r="9" spans="1:19" x14ac:dyDescent="0.35">
      <c r="A9" s="51"/>
      <c r="B9" s="22"/>
      <c r="C9" s="90"/>
      <c r="D9" s="90"/>
      <c r="E9" s="273"/>
      <c r="F9" s="274"/>
      <c r="G9" s="275"/>
      <c r="H9" s="53"/>
      <c r="I9" s="333"/>
      <c r="J9" s="25"/>
    </row>
    <row r="10" spans="1:19" x14ac:dyDescent="0.35">
      <c r="A10" s="51"/>
      <c r="B10" s="22"/>
      <c r="C10" s="90"/>
      <c r="D10" s="90"/>
      <c r="E10" s="276" t="s">
        <v>149</v>
      </c>
      <c r="F10" s="274"/>
      <c r="G10" s="275"/>
      <c r="H10" s="53"/>
      <c r="I10" s="333"/>
      <c r="J10" s="25"/>
    </row>
    <row r="11" spans="1:19" x14ac:dyDescent="0.35">
      <c r="A11" s="51"/>
      <c r="B11" s="22"/>
      <c r="C11" s="32"/>
      <c r="D11" s="32"/>
      <c r="E11" s="229"/>
      <c r="F11" s="230"/>
      <c r="G11" s="231"/>
      <c r="H11" s="53"/>
      <c r="I11" s="266"/>
      <c r="J11" s="25"/>
    </row>
    <row r="12" spans="1:19" ht="62" x14ac:dyDescent="0.35">
      <c r="A12" s="51"/>
      <c r="B12" s="22"/>
      <c r="C12" s="32"/>
      <c r="D12" s="32"/>
      <c r="E12" s="207" t="s">
        <v>150</v>
      </c>
      <c r="F12" s="230"/>
      <c r="G12" s="231"/>
      <c r="H12" s="53"/>
      <c r="I12" s="266"/>
      <c r="J12" s="25"/>
    </row>
    <row r="13" spans="1:19" x14ac:dyDescent="0.35">
      <c r="A13" s="51"/>
      <c r="B13" s="22"/>
      <c r="C13" s="32"/>
      <c r="D13" s="32"/>
      <c r="E13" s="207"/>
      <c r="F13" s="230"/>
      <c r="G13" s="231"/>
      <c r="H13" s="53"/>
      <c r="I13" s="266"/>
      <c r="J13" s="25"/>
    </row>
    <row r="14" spans="1:19" s="55" customFormat="1" ht="62" x14ac:dyDescent="0.35">
      <c r="A14" s="54"/>
      <c r="B14" s="24"/>
      <c r="C14" s="35"/>
      <c r="D14" s="35"/>
      <c r="E14" s="207" t="s">
        <v>151</v>
      </c>
      <c r="F14" s="234"/>
      <c r="G14" s="212"/>
      <c r="H14" s="99"/>
      <c r="I14" s="263"/>
      <c r="J14" s="31"/>
    </row>
    <row r="15" spans="1:19" x14ac:dyDescent="0.35">
      <c r="A15" s="51"/>
      <c r="B15" s="22"/>
      <c r="C15" s="32"/>
      <c r="D15" s="32"/>
      <c r="E15" s="174"/>
      <c r="F15" s="230"/>
      <c r="G15" s="231"/>
      <c r="H15" s="53"/>
      <c r="I15" s="266"/>
      <c r="J15" s="25"/>
    </row>
    <row r="16" spans="1:19" s="55" customFormat="1" ht="31" x14ac:dyDescent="0.35">
      <c r="A16" s="54"/>
      <c r="B16" s="24"/>
      <c r="C16" s="35"/>
      <c r="D16" s="35"/>
      <c r="E16" s="207" t="s">
        <v>153</v>
      </c>
      <c r="F16" s="234"/>
      <c r="G16" s="212"/>
      <c r="H16" s="99"/>
      <c r="I16" s="263"/>
      <c r="J16" s="31"/>
    </row>
    <row r="17" spans="1:10" x14ac:dyDescent="0.35">
      <c r="A17" s="51"/>
      <c r="B17" s="22"/>
      <c r="C17" s="32"/>
      <c r="D17" s="32"/>
      <c r="E17" s="174"/>
      <c r="F17" s="230"/>
      <c r="G17" s="231"/>
      <c r="H17" s="53"/>
      <c r="I17" s="266"/>
      <c r="J17" s="25"/>
    </row>
    <row r="18" spans="1:10" s="55" customFormat="1" ht="50.5" customHeight="1" x14ac:dyDescent="0.35">
      <c r="A18" s="54"/>
      <c r="B18" s="24"/>
      <c r="C18" s="35"/>
      <c r="D18" s="35"/>
      <c r="E18" s="207" t="s">
        <v>152</v>
      </c>
      <c r="F18" s="234"/>
      <c r="G18" s="212"/>
      <c r="H18" s="99"/>
      <c r="I18" s="263"/>
      <c r="J18" s="31"/>
    </row>
    <row r="19" spans="1:10" x14ac:dyDescent="0.35">
      <c r="A19" s="51"/>
      <c r="B19" s="22"/>
      <c r="C19" s="32"/>
      <c r="D19" s="32"/>
      <c r="E19" s="174"/>
      <c r="F19" s="230"/>
      <c r="G19" s="231"/>
      <c r="H19" s="53"/>
      <c r="I19" s="266"/>
      <c r="J19" s="25"/>
    </row>
    <row r="20" spans="1:10" s="55" customFormat="1" ht="62" x14ac:dyDescent="0.35">
      <c r="A20" s="54"/>
      <c r="B20" s="24"/>
      <c r="C20" s="35"/>
      <c r="D20" s="35"/>
      <c r="E20" s="207" t="s">
        <v>154</v>
      </c>
      <c r="F20" s="234"/>
      <c r="G20" s="212"/>
      <c r="H20" s="99"/>
      <c r="I20" s="263"/>
      <c r="J20" s="31"/>
    </row>
    <row r="21" spans="1:10" x14ac:dyDescent="0.35">
      <c r="A21" s="51"/>
      <c r="B21" s="22"/>
      <c r="C21" s="90"/>
      <c r="D21" s="90"/>
      <c r="E21" s="277"/>
      <c r="F21" s="278"/>
      <c r="G21" s="275"/>
      <c r="H21" s="53"/>
      <c r="I21" s="333"/>
      <c r="J21" s="25"/>
    </row>
    <row r="22" spans="1:10" x14ac:dyDescent="0.35">
      <c r="A22" s="51"/>
      <c r="B22" s="22"/>
      <c r="C22" s="32"/>
      <c r="D22" s="32" t="s">
        <v>118</v>
      </c>
      <c r="E22" s="242" t="s">
        <v>92</v>
      </c>
      <c r="F22" s="199"/>
      <c r="G22" s="231"/>
      <c r="H22" s="53"/>
      <c r="I22" s="266"/>
      <c r="J22" s="25"/>
    </row>
    <row r="23" spans="1:10" x14ac:dyDescent="0.35">
      <c r="A23" s="51"/>
      <c r="B23" s="22"/>
      <c r="C23" s="90"/>
      <c r="D23" s="90"/>
      <c r="E23" s="279"/>
      <c r="F23" s="278"/>
      <c r="G23" s="275"/>
      <c r="H23" s="53"/>
      <c r="I23" s="333"/>
      <c r="J23" s="25"/>
    </row>
    <row r="24" spans="1:10" x14ac:dyDescent="0.35">
      <c r="A24" s="51"/>
      <c r="B24" s="22"/>
      <c r="C24" s="90"/>
      <c r="D24" s="32" t="s">
        <v>180</v>
      </c>
      <c r="E24" s="280" t="s">
        <v>142</v>
      </c>
      <c r="F24" s="278"/>
      <c r="G24" s="275"/>
      <c r="H24" s="53"/>
      <c r="I24" s="333"/>
      <c r="J24" s="25"/>
    </row>
    <row r="25" spans="1:10" x14ac:dyDescent="0.35">
      <c r="A25" s="51"/>
      <c r="B25" s="22"/>
      <c r="C25" s="90"/>
      <c r="D25" s="90"/>
      <c r="E25" s="279"/>
      <c r="F25" s="278"/>
      <c r="G25" s="275"/>
      <c r="H25" s="53"/>
      <c r="I25" s="333"/>
      <c r="J25" s="25"/>
    </row>
    <row r="26" spans="1:10" s="105" customFormat="1" x14ac:dyDescent="0.35">
      <c r="A26" s="51"/>
      <c r="B26" s="22"/>
      <c r="C26" s="32">
        <v>1</v>
      </c>
      <c r="D26" s="32" t="s">
        <v>181</v>
      </c>
      <c r="E26" s="205" t="s">
        <v>143</v>
      </c>
      <c r="F26" s="35" t="s">
        <v>23</v>
      </c>
      <c r="G26" s="231">
        <v>96</v>
      </c>
      <c r="H26" s="53"/>
      <c r="I26" s="266">
        <f>G26*H26</f>
        <v>0</v>
      </c>
      <c r="J26" s="85"/>
    </row>
    <row r="27" spans="1:10" s="105" customFormat="1" x14ac:dyDescent="0.35">
      <c r="A27" s="51"/>
      <c r="B27" s="22"/>
      <c r="C27" s="90"/>
      <c r="D27" s="90"/>
      <c r="E27" s="281"/>
      <c r="F27" s="186"/>
      <c r="G27" s="275"/>
      <c r="H27" s="53"/>
      <c r="I27" s="333"/>
      <c r="J27" s="85"/>
    </row>
    <row r="28" spans="1:10" s="55" customFormat="1" ht="31" x14ac:dyDescent="0.35">
      <c r="A28" s="54"/>
      <c r="B28" s="24"/>
      <c r="C28" s="186">
        <v>2</v>
      </c>
      <c r="D28" s="35" t="s">
        <v>182</v>
      </c>
      <c r="E28" s="282" t="s">
        <v>144</v>
      </c>
      <c r="F28" s="209" t="s">
        <v>24</v>
      </c>
      <c r="G28" s="283">
        <v>7</v>
      </c>
      <c r="H28" s="99"/>
      <c r="I28" s="263">
        <f>G28*H28</f>
        <v>0</v>
      </c>
      <c r="J28" s="31"/>
    </row>
    <row r="29" spans="1:10" x14ac:dyDescent="0.35">
      <c r="A29" s="51"/>
      <c r="B29" s="22"/>
      <c r="C29" s="90"/>
      <c r="D29" s="284"/>
      <c r="E29" s="285"/>
      <c r="F29" s="274"/>
      <c r="G29" s="275"/>
      <c r="H29" s="53"/>
      <c r="I29" s="333"/>
      <c r="J29" s="25"/>
    </row>
    <row r="30" spans="1:10" x14ac:dyDescent="0.35">
      <c r="A30" s="51"/>
      <c r="B30" s="22"/>
      <c r="C30" s="90"/>
      <c r="D30" s="90"/>
      <c r="E30" s="286" t="s">
        <v>145</v>
      </c>
      <c r="F30" s="274"/>
      <c r="G30" s="275"/>
      <c r="H30" s="53"/>
      <c r="I30" s="333"/>
      <c r="J30" s="25"/>
    </row>
    <row r="31" spans="1:10" x14ac:dyDescent="0.35">
      <c r="A31" s="51"/>
      <c r="B31" s="22"/>
      <c r="C31" s="90"/>
      <c r="D31" s="90"/>
      <c r="E31" s="287"/>
      <c r="F31" s="274"/>
      <c r="G31" s="275"/>
      <c r="H31" s="53"/>
      <c r="I31" s="333"/>
      <c r="J31" s="25"/>
    </row>
    <row r="32" spans="1:10" s="55" customFormat="1" ht="46.5" x14ac:dyDescent="0.35">
      <c r="A32" s="54"/>
      <c r="B32" s="24"/>
      <c r="C32" s="186">
        <v>3</v>
      </c>
      <c r="D32" s="186"/>
      <c r="E32" s="245" t="s">
        <v>146</v>
      </c>
      <c r="F32" s="209" t="s">
        <v>24</v>
      </c>
      <c r="G32" s="283">
        <v>7</v>
      </c>
      <c r="H32" s="99"/>
      <c r="I32" s="263">
        <f>G32*H32</f>
        <v>0</v>
      </c>
      <c r="J32" s="31"/>
    </row>
    <row r="33" spans="1:10" x14ac:dyDescent="0.35">
      <c r="A33" s="51"/>
      <c r="B33" s="22"/>
      <c r="C33" s="32"/>
      <c r="D33" s="32"/>
      <c r="E33" s="198"/>
      <c r="F33" s="230"/>
      <c r="G33" s="231"/>
      <c r="H33" s="53"/>
      <c r="I33" s="266"/>
      <c r="J33" s="25"/>
    </row>
    <row r="34" spans="1:10" x14ac:dyDescent="0.35">
      <c r="A34" s="51"/>
      <c r="B34" s="22"/>
      <c r="C34" s="32"/>
      <c r="D34" s="32" t="s">
        <v>183</v>
      </c>
      <c r="E34" s="288" t="s">
        <v>122</v>
      </c>
      <c r="F34" s="200"/>
      <c r="G34" s="231"/>
      <c r="H34" s="53"/>
      <c r="I34" s="266"/>
      <c r="J34" s="25"/>
    </row>
    <row r="35" spans="1:10" x14ac:dyDescent="0.35">
      <c r="A35" s="51"/>
      <c r="B35" s="22"/>
      <c r="C35" s="32"/>
      <c r="D35" s="32"/>
      <c r="E35" s="198"/>
      <c r="F35" s="230"/>
      <c r="G35" s="231"/>
      <c r="H35" s="53"/>
      <c r="I35" s="266"/>
      <c r="J35" s="25"/>
    </row>
    <row r="36" spans="1:10" x14ac:dyDescent="0.35">
      <c r="A36" s="51"/>
      <c r="B36" s="22"/>
      <c r="C36" s="32">
        <v>4</v>
      </c>
      <c r="D36" s="32" t="s">
        <v>184</v>
      </c>
      <c r="E36" s="236" t="s">
        <v>93</v>
      </c>
      <c r="F36" s="200" t="s">
        <v>24</v>
      </c>
      <c r="G36" s="231">
        <v>41</v>
      </c>
      <c r="H36" s="53"/>
      <c r="I36" s="266">
        <f>G36*H36</f>
        <v>0</v>
      </c>
      <c r="J36" s="25"/>
    </row>
    <row r="37" spans="1:10" x14ac:dyDescent="0.35">
      <c r="A37" s="51"/>
      <c r="B37" s="22"/>
      <c r="C37" s="32"/>
      <c r="D37" s="289"/>
      <c r="E37" s="290"/>
      <c r="F37" s="200"/>
      <c r="G37" s="231"/>
      <c r="H37" s="53"/>
      <c r="I37" s="266"/>
      <c r="J37" s="25"/>
    </row>
    <row r="38" spans="1:10" x14ac:dyDescent="0.35">
      <c r="A38" s="51"/>
      <c r="B38" s="22"/>
      <c r="C38" s="32"/>
      <c r="D38" s="32" t="s">
        <v>208</v>
      </c>
      <c r="E38" s="288" t="s">
        <v>123</v>
      </c>
      <c r="F38" s="200"/>
      <c r="G38" s="231"/>
      <c r="H38" s="53"/>
      <c r="I38" s="266"/>
      <c r="J38" s="25"/>
    </row>
    <row r="39" spans="1:10" x14ac:dyDescent="0.35">
      <c r="A39" s="51"/>
      <c r="B39" s="22"/>
      <c r="C39" s="32"/>
      <c r="D39" s="289"/>
      <c r="E39" s="236"/>
      <c r="F39" s="200"/>
      <c r="G39" s="231"/>
      <c r="H39" s="53"/>
      <c r="I39" s="266"/>
      <c r="J39" s="25"/>
    </row>
    <row r="40" spans="1:10" x14ac:dyDescent="0.35">
      <c r="A40" s="51"/>
      <c r="B40" s="22"/>
      <c r="C40" s="32">
        <v>5</v>
      </c>
      <c r="D40" s="32" t="s">
        <v>209</v>
      </c>
      <c r="E40" s="236" t="s">
        <v>94</v>
      </c>
      <c r="F40" s="200" t="s">
        <v>24</v>
      </c>
      <c r="G40" s="231">
        <v>41</v>
      </c>
      <c r="H40" s="53"/>
      <c r="I40" s="266">
        <f>G40*H40</f>
        <v>0</v>
      </c>
      <c r="J40" s="25"/>
    </row>
    <row r="41" spans="1:10" x14ac:dyDescent="0.35">
      <c r="A41" s="51"/>
      <c r="B41" s="22"/>
      <c r="C41" s="32"/>
      <c r="D41" s="289"/>
      <c r="E41" s="236"/>
      <c r="F41" s="200"/>
      <c r="G41" s="231"/>
      <c r="H41" s="53"/>
      <c r="I41" s="266"/>
      <c r="J41" s="25"/>
    </row>
    <row r="42" spans="1:10" x14ac:dyDescent="0.35">
      <c r="A42" s="51"/>
      <c r="B42" s="22"/>
      <c r="C42" s="32">
        <v>6</v>
      </c>
      <c r="D42" s="32" t="s">
        <v>210</v>
      </c>
      <c r="E42" s="236" t="s">
        <v>95</v>
      </c>
      <c r="F42" s="200" t="s">
        <v>24</v>
      </c>
      <c r="G42" s="231">
        <v>41</v>
      </c>
      <c r="H42" s="53"/>
      <c r="I42" s="266">
        <f>G42*H42</f>
        <v>0</v>
      </c>
      <c r="J42" s="25"/>
    </row>
    <row r="43" spans="1:10" x14ac:dyDescent="0.35">
      <c r="A43" s="51"/>
      <c r="B43" s="22"/>
      <c r="C43" s="32"/>
      <c r="D43" s="289"/>
      <c r="E43" s="236"/>
      <c r="F43" s="200"/>
      <c r="G43" s="231"/>
      <c r="H43" s="53"/>
      <c r="I43" s="266"/>
      <c r="J43" s="25"/>
    </row>
    <row r="44" spans="1:10" s="55" customFormat="1" ht="31" x14ac:dyDescent="0.35">
      <c r="A44" s="54"/>
      <c r="B44" s="24"/>
      <c r="C44" s="35">
        <v>7</v>
      </c>
      <c r="D44" s="35" t="s">
        <v>211</v>
      </c>
      <c r="E44" s="233" t="s">
        <v>35</v>
      </c>
      <c r="F44" s="200" t="s">
        <v>24</v>
      </c>
      <c r="G44" s="212">
        <v>21</v>
      </c>
      <c r="H44" s="99"/>
      <c r="I44" s="263">
        <f>G44*H44</f>
        <v>0</v>
      </c>
      <c r="J44" s="31"/>
    </row>
    <row r="45" spans="1:10" x14ac:dyDescent="0.35">
      <c r="A45" s="51"/>
      <c r="B45" s="22"/>
      <c r="C45" s="32"/>
      <c r="D45" s="289"/>
      <c r="E45" s="236"/>
      <c r="F45" s="200"/>
      <c r="G45" s="231"/>
      <c r="H45" s="53"/>
      <c r="I45" s="266"/>
      <c r="J45" s="25"/>
    </row>
    <row r="46" spans="1:10" s="55" customFormat="1" ht="31" x14ac:dyDescent="0.35">
      <c r="A46" s="54"/>
      <c r="B46" s="24"/>
      <c r="C46" s="35">
        <v>8</v>
      </c>
      <c r="D46" s="35" t="s">
        <v>212</v>
      </c>
      <c r="E46" s="233" t="s">
        <v>36</v>
      </c>
      <c r="F46" s="200" t="s">
        <v>24</v>
      </c>
      <c r="G46" s="212">
        <v>21</v>
      </c>
      <c r="H46" s="99"/>
      <c r="I46" s="263">
        <f>G46*H46</f>
        <v>0</v>
      </c>
      <c r="J46" s="31"/>
    </row>
    <row r="47" spans="1:10" x14ac:dyDescent="0.35">
      <c r="A47" s="51"/>
      <c r="B47" s="22"/>
      <c r="C47" s="32"/>
      <c r="D47" s="32"/>
      <c r="E47" s="232"/>
      <c r="F47" s="234"/>
      <c r="G47" s="231"/>
      <c r="H47" s="53"/>
      <c r="I47" s="266"/>
      <c r="J47" s="25"/>
    </row>
    <row r="48" spans="1:10" x14ac:dyDescent="0.35">
      <c r="A48" s="51"/>
      <c r="B48" s="22"/>
      <c r="C48" s="90"/>
      <c r="D48" s="90" t="s">
        <v>97</v>
      </c>
      <c r="E48" s="291" t="s">
        <v>127</v>
      </c>
      <c r="F48" s="292"/>
      <c r="G48" s="275"/>
      <c r="H48" s="53"/>
      <c r="I48" s="333"/>
      <c r="J48" s="25"/>
    </row>
    <row r="49" spans="1:10" x14ac:dyDescent="0.35">
      <c r="A49" s="51"/>
      <c r="B49" s="22"/>
      <c r="C49" s="90"/>
      <c r="D49" s="90"/>
      <c r="E49" s="293"/>
      <c r="F49" s="292"/>
      <c r="G49" s="275"/>
      <c r="H49" s="53"/>
      <c r="I49" s="333"/>
      <c r="J49" s="25"/>
    </row>
    <row r="50" spans="1:10" s="55" customFormat="1" ht="31.5" customHeight="1" x14ac:dyDescent="0.35">
      <c r="A50" s="54"/>
      <c r="B50" s="24"/>
      <c r="C50" s="186">
        <v>9</v>
      </c>
      <c r="D50" s="186"/>
      <c r="E50" s="282" t="s">
        <v>128</v>
      </c>
      <c r="F50" s="35" t="s">
        <v>23</v>
      </c>
      <c r="G50" s="212">
        <v>71</v>
      </c>
      <c r="H50" s="99"/>
      <c r="I50" s="263">
        <f>G50*H50</f>
        <v>0</v>
      </c>
      <c r="J50" s="31"/>
    </row>
    <row r="51" spans="1:10" x14ac:dyDescent="0.35">
      <c r="A51" s="51"/>
      <c r="B51" s="22"/>
      <c r="C51" s="90"/>
      <c r="D51" s="90"/>
      <c r="E51" s="287"/>
      <c r="F51" s="274"/>
      <c r="G51" s="275"/>
      <c r="H51" s="53"/>
      <c r="I51" s="333"/>
      <c r="J51" s="25"/>
    </row>
    <row r="52" spans="1:10" s="55" customFormat="1" x14ac:dyDescent="0.35">
      <c r="A52" s="54"/>
      <c r="B52" s="24"/>
      <c r="C52" s="186"/>
      <c r="D52" s="186" t="s">
        <v>185</v>
      </c>
      <c r="E52" s="294" t="s">
        <v>124</v>
      </c>
      <c r="F52" s="292"/>
      <c r="G52" s="283"/>
      <c r="H52" s="99"/>
      <c r="I52" s="267"/>
      <c r="J52" s="31"/>
    </row>
    <row r="53" spans="1:10" x14ac:dyDescent="0.35">
      <c r="A53" s="51"/>
      <c r="B53" s="22"/>
      <c r="C53" s="32"/>
      <c r="D53" s="289"/>
      <c r="E53" s="285"/>
      <c r="F53" s="200"/>
      <c r="G53" s="231"/>
      <c r="H53" s="53"/>
      <c r="I53" s="266"/>
      <c r="J53" s="25"/>
    </row>
    <row r="54" spans="1:10" ht="31" x14ac:dyDescent="0.35">
      <c r="A54" s="51"/>
      <c r="B54" s="22"/>
      <c r="C54" s="90">
        <v>10</v>
      </c>
      <c r="D54" s="284" t="s">
        <v>186</v>
      </c>
      <c r="E54" s="295" t="s">
        <v>147</v>
      </c>
      <c r="F54" s="209"/>
      <c r="G54" s="275"/>
      <c r="H54" s="53"/>
      <c r="I54" s="333"/>
      <c r="J54" s="25"/>
    </row>
    <row r="55" spans="1:10" x14ac:dyDescent="0.35">
      <c r="A55" s="51"/>
      <c r="B55" s="22"/>
      <c r="C55" s="90"/>
      <c r="D55" s="284"/>
      <c r="E55" s="285"/>
      <c r="F55" s="209"/>
      <c r="G55" s="275"/>
      <c r="H55" s="53"/>
      <c r="I55" s="333"/>
      <c r="J55" s="25"/>
    </row>
    <row r="56" spans="1:10" s="89" customFormat="1" ht="62" x14ac:dyDescent="0.35">
      <c r="A56" s="54"/>
      <c r="B56" s="24"/>
      <c r="C56" s="35">
        <v>11</v>
      </c>
      <c r="D56" s="35"/>
      <c r="E56" s="296" t="s">
        <v>119</v>
      </c>
      <c r="F56" s="297" t="s">
        <v>24</v>
      </c>
      <c r="G56" s="212">
        <v>14</v>
      </c>
      <c r="H56" s="99"/>
      <c r="I56" s="263">
        <f>G56*H56</f>
        <v>0</v>
      </c>
      <c r="J56" s="87"/>
    </row>
    <row r="57" spans="1:10" s="89" customFormat="1" x14ac:dyDescent="0.35">
      <c r="A57" s="54"/>
      <c r="B57" s="24"/>
      <c r="C57" s="186"/>
      <c r="D57" s="186"/>
      <c r="E57" s="296"/>
      <c r="F57" s="298"/>
      <c r="G57" s="283"/>
      <c r="H57" s="99"/>
      <c r="I57" s="267"/>
      <c r="J57" s="87"/>
    </row>
    <row r="58" spans="1:10" s="89" customFormat="1" ht="62" x14ac:dyDescent="0.35">
      <c r="A58" s="54"/>
      <c r="B58" s="24"/>
      <c r="C58" s="186">
        <v>12</v>
      </c>
      <c r="D58" s="186"/>
      <c r="E58" s="296" t="s">
        <v>125</v>
      </c>
      <c r="F58" s="297" t="s">
        <v>24</v>
      </c>
      <c r="G58" s="283">
        <v>7</v>
      </c>
      <c r="H58" s="99"/>
      <c r="I58" s="263">
        <f>G58*H58</f>
        <v>0</v>
      </c>
      <c r="J58" s="87"/>
    </row>
    <row r="59" spans="1:10" s="89" customFormat="1" x14ac:dyDescent="0.35">
      <c r="A59" s="54"/>
      <c r="B59" s="24"/>
      <c r="C59" s="186"/>
      <c r="D59" s="186"/>
      <c r="E59" s="296"/>
      <c r="F59" s="298"/>
      <c r="G59" s="283"/>
      <c r="H59" s="99"/>
      <c r="I59" s="267"/>
      <c r="J59" s="87"/>
    </row>
    <row r="60" spans="1:10" s="89" customFormat="1" ht="62" x14ac:dyDescent="0.35">
      <c r="A60" s="54"/>
      <c r="B60" s="24"/>
      <c r="C60" s="186">
        <v>13</v>
      </c>
      <c r="D60" s="186"/>
      <c r="E60" s="296" t="s">
        <v>126</v>
      </c>
      <c r="F60" s="297" t="s">
        <v>24</v>
      </c>
      <c r="G60" s="283">
        <v>14</v>
      </c>
      <c r="H60" s="99"/>
      <c r="I60" s="263">
        <f>G60*H60</f>
        <v>0</v>
      </c>
      <c r="J60" s="87"/>
    </row>
    <row r="61" spans="1:10" x14ac:dyDescent="0.35">
      <c r="A61" s="51"/>
      <c r="B61" s="22"/>
      <c r="C61" s="32"/>
      <c r="D61" s="289"/>
      <c r="E61" s="285"/>
      <c r="F61" s="200"/>
      <c r="G61" s="231"/>
      <c r="H61" s="53"/>
      <c r="I61" s="266"/>
      <c r="J61" s="25"/>
    </row>
    <row r="62" spans="1:10" ht="19.5" customHeight="1" x14ac:dyDescent="0.35">
      <c r="A62" s="51"/>
      <c r="B62" s="22"/>
      <c r="C62" s="32">
        <v>14</v>
      </c>
      <c r="D62" s="32"/>
      <c r="E62" s="290" t="s">
        <v>96</v>
      </c>
      <c r="F62" s="200" t="s">
        <v>5</v>
      </c>
      <c r="G62" s="231">
        <v>12</v>
      </c>
      <c r="H62" s="53"/>
      <c r="I62" s="266">
        <f t="shared" ref="I62" si="0">ROUND(H62*G62,2)</f>
        <v>0</v>
      </c>
      <c r="J62" s="25"/>
    </row>
    <row r="63" spans="1:10" x14ac:dyDescent="0.35">
      <c r="A63" s="51"/>
      <c r="B63" s="22"/>
      <c r="C63" s="90"/>
      <c r="D63" s="90"/>
      <c r="E63" s="293"/>
      <c r="F63" s="292"/>
      <c r="G63" s="275"/>
      <c r="H63" s="53"/>
      <c r="I63" s="333"/>
      <c r="J63" s="25"/>
    </row>
    <row r="64" spans="1:10" s="59" customFormat="1" x14ac:dyDescent="0.35">
      <c r="A64" s="56"/>
      <c r="B64" s="57"/>
      <c r="C64" s="178"/>
      <c r="D64" s="32" t="s">
        <v>187</v>
      </c>
      <c r="E64" s="299" t="s">
        <v>98</v>
      </c>
      <c r="F64" s="200"/>
      <c r="G64" s="201"/>
      <c r="H64" s="93"/>
      <c r="I64" s="259"/>
      <c r="J64" s="26"/>
    </row>
    <row r="65" spans="1:19" s="59" customFormat="1" x14ac:dyDescent="0.35">
      <c r="A65" s="56"/>
      <c r="B65" s="57"/>
      <c r="C65" s="178"/>
      <c r="D65" s="32"/>
      <c r="E65" s="236"/>
      <c r="F65" s="35"/>
      <c r="G65" s="201"/>
      <c r="H65" s="93"/>
      <c r="I65" s="259"/>
      <c r="J65" s="26"/>
    </row>
    <row r="66" spans="1:19" s="59" customFormat="1" x14ac:dyDescent="0.35">
      <c r="A66" s="56"/>
      <c r="B66" s="57"/>
      <c r="C66" s="178"/>
      <c r="D66" s="32" t="s">
        <v>188</v>
      </c>
      <c r="E66" s="299" t="s">
        <v>99</v>
      </c>
      <c r="F66" s="35"/>
      <c r="G66" s="201"/>
      <c r="H66" s="93"/>
      <c r="I66" s="259"/>
      <c r="J66" s="26"/>
    </row>
    <row r="67" spans="1:19" s="59" customFormat="1" ht="20.5" customHeight="1" x14ac:dyDescent="0.35">
      <c r="A67" s="56"/>
      <c r="B67" s="57"/>
      <c r="C67" s="178"/>
      <c r="D67" s="32"/>
      <c r="E67" s="236"/>
      <c r="F67" s="35"/>
      <c r="G67" s="201"/>
      <c r="H67" s="93"/>
      <c r="I67" s="259"/>
      <c r="J67" s="26"/>
    </row>
    <row r="68" spans="1:19" s="63" customFormat="1" x14ac:dyDescent="0.35">
      <c r="A68" s="60"/>
      <c r="B68" s="61"/>
      <c r="C68" s="184"/>
      <c r="D68" s="300" t="s">
        <v>189</v>
      </c>
      <c r="E68" s="301" t="s">
        <v>129</v>
      </c>
      <c r="F68" s="302"/>
      <c r="G68" s="201"/>
      <c r="H68" s="93"/>
      <c r="I68" s="259"/>
      <c r="J68" s="62"/>
      <c r="L68" s="59"/>
      <c r="M68" s="59"/>
      <c r="N68" s="59"/>
      <c r="R68" s="59"/>
      <c r="S68" s="59"/>
    </row>
    <row r="69" spans="1:19" s="59" customFormat="1" x14ac:dyDescent="0.35">
      <c r="A69" s="56"/>
      <c r="B69" s="57"/>
      <c r="C69" s="178"/>
      <c r="D69" s="300"/>
      <c r="E69" s="303"/>
      <c r="F69" s="302"/>
      <c r="G69" s="201"/>
      <c r="H69" s="93"/>
      <c r="I69" s="259"/>
      <c r="J69" s="26"/>
    </row>
    <row r="70" spans="1:19" s="59" customFormat="1" x14ac:dyDescent="0.35">
      <c r="A70" s="56"/>
      <c r="B70" s="57"/>
      <c r="C70" s="178">
        <v>15</v>
      </c>
      <c r="D70" s="300"/>
      <c r="E70" s="303" t="s">
        <v>137</v>
      </c>
      <c r="F70" s="304" t="s">
        <v>23</v>
      </c>
      <c r="G70" s="201">
        <v>10</v>
      </c>
      <c r="H70" s="93"/>
      <c r="I70" s="266">
        <f t="shared" ref="I70" si="1">ROUND(H70*G70,2)</f>
        <v>0</v>
      </c>
      <c r="J70" s="26"/>
    </row>
    <row r="71" spans="1:19" s="59" customFormat="1" x14ac:dyDescent="0.35">
      <c r="A71" s="56"/>
      <c r="B71" s="57"/>
      <c r="C71" s="178"/>
      <c r="D71" s="300"/>
      <c r="E71" s="303"/>
      <c r="F71" s="304"/>
      <c r="G71" s="201"/>
      <c r="H71" s="93"/>
      <c r="I71" s="259"/>
      <c r="J71" s="26"/>
    </row>
    <row r="72" spans="1:19" s="59" customFormat="1" x14ac:dyDescent="0.35">
      <c r="A72" s="56"/>
      <c r="B72" s="57"/>
      <c r="C72" s="178"/>
      <c r="D72" s="32" t="s">
        <v>190</v>
      </c>
      <c r="E72" s="305" t="s">
        <v>130</v>
      </c>
      <c r="F72" s="200"/>
      <c r="G72" s="201"/>
      <c r="H72" s="93"/>
      <c r="I72" s="259"/>
      <c r="J72" s="26"/>
      <c r="R72" s="63"/>
      <c r="S72" s="63"/>
    </row>
    <row r="73" spans="1:19" s="59" customFormat="1" x14ac:dyDescent="0.35">
      <c r="A73" s="56"/>
      <c r="B73" s="57"/>
      <c r="C73" s="178"/>
      <c r="D73" s="32"/>
      <c r="E73" s="236"/>
      <c r="F73" s="200"/>
      <c r="G73" s="201"/>
      <c r="H73" s="93"/>
      <c r="I73" s="259"/>
      <c r="J73" s="26"/>
    </row>
    <row r="74" spans="1:19" s="59" customFormat="1" x14ac:dyDescent="0.35">
      <c r="A74" s="56"/>
      <c r="B74" s="57"/>
      <c r="C74" s="178">
        <v>16</v>
      </c>
      <c r="D74" s="32"/>
      <c r="E74" s="205" t="s">
        <v>136</v>
      </c>
      <c r="F74" s="306" t="s">
        <v>4</v>
      </c>
      <c r="G74" s="201">
        <v>28</v>
      </c>
      <c r="H74" s="93"/>
      <c r="I74" s="266">
        <f t="shared" ref="I74" si="2">ROUND(H74*G74,2)</f>
        <v>0</v>
      </c>
      <c r="J74" s="26"/>
    </row>
    <row r="75" spans="1:19" s="64" customFormat="1" x14ac:dyDescent="0.35">
      <c r="A75" s="56"/>
      <c r="B75" s="57"/>
      <c r="C75" s="178"/>
      <c r="D75" s="32"/>
      <c r="E75" s="236"/>
      <c r="F75" s="200"/>
      <c r="G75" s="201"/>
      <c r="H75" s="93"/>
      <c r="I75" s="259"/>
      <c r="J75" s="37"/>
      <c r="L75" s="59"/>
      <c r="M75" s="59"/>
      <c r="N75" s="59"/>
      <c r="R75" s="59"/>
      <c r="S75" s="59"/>
    </row>
    <row r="76" spans="1:19" s="64" customFormat="1" x14ac:dyDescent="0.35">
      <c r="A76" s="56"/>
      <c r="B76" s="57"/>
      <c r="C76" s="178"/>
      <c r="D76" s="32" t="s">
        <v>191</v>
      </c>
      <c r="E76" s="305" t="s">
        <v>131</v>
      </c>
      <c r="F76" s="200"/>
      <c r="G76" s="201"/>
      <c r="H76" s="93"/>
      <c r="I76" s="259"/>
      <c r="J76" s="37"/>
      <c r="L76" s="59"/>
      <c r="M76" s="59"/>
      <c r="N76" s="59"/>
      <c r="R76" s="59"/>
      <c r="S76" s="59"/>
    </row>
    <row r="77" spans="1:19" s="64" customFormat="1" x14ac:dyDescent="0.35">
      <c r="A77" s="56"/>
      <c r="B77" s="57"/>
      <c r="C77" s="178"/>
      <c r="D77" s="289"/>
      <c r="E77" s="285"/>
      <c r="F77" s="200"/>
      <c r="G77" s="201"/>
      <c r="H77" s="93"/>
      <c r="I77" s="259"/>
      <c r="J77" s="37"/>
      <c r="L77" s="59"/>
      <c r="M77" s="59"/>
      <c r="N77" s="59"/>
      <c r="R77" s="59"/>
      <c r="S77" s="59"/>
    </row>
    <row r="78" spans="1:19" s="63" customFormat="1" ht="31" x14ac:dyDescent="0.35">
      <c r="A78" s="60"/>
      <c r="B78" s="61"/>
      <c r="C78" s="184">
        <v>17</v>
      </c>
      <c r="D78" s="307" t="s">
        <v>192</v>
      </c>
      <c r="E78" s="308" t="s">
        <v>135</v>
      </c>
      <c r="F78" s="200" t="s">
        <v>5</v>
      </c>
      <c r="G78" s="206">
        <v>2</v>
      </c>
      <c r="H78" s="97"/>
      <c r="I78" s="263">
        <f t="shared" ref="I78" si="3">ROUND(H78*G78,2)</f>
        <v>0</v>
      </c>
      <c r="J78" s="62"/>
    </row>
    <row r="79" spans="1:19" s="59" customFormat="1" x14ac:dyDescent="0.35">
      <c r="A79" s="56"/>
      <c r="B79" s="57"/>
      <c r="C79" s="178"/>
      <c r="D79" s="32"/>
      <c r="E79" s="242"/>
      <c r="F79" s="200"/>
      <c r="G79" s="201"/>
      <c r="H79" s="93"/>
      <c r="I79" s="259"/>
      <c r="J79" s="26"/>
      <c r="R79" s="64"/>
      <c r="S79" s="64"/>
    </row>
    <row r="80" spans="1:19" s="59" customFormat="1" x14ac:dyDescent="0.35">
      <c r="A80" s="56"/>
      <c r="B80" s="57"/>
      <c r="C80" s="178"/>
      <c r="D80" s="309" t="s">
        <v>193</v>
      </c>
      <c r="E80" s="310" t="s">
        <v>12</v>
      </c>
      <c r="F80" s="307"/>
      <c r="G80" s="201"/>
      <c r="H80" s="93"/>
      <c r="I80" s="259"/>
      <c r="J80" s="26"/>
      <c r="R80" s="64"/>
      <c r="S80" s="64"/>
    </row>
    <row r="81" spans="1:19" s="59" customFormat="1" x14ac:dyDescent="0.35">
      <c r="A81" s="56"/>
      <c r="B81" s="57"/>
      <c r="C81" s="311"/>
      <c r="D81" s="309"/>
      <c r="E81" s="285"/>
      <c r="F81" s="307"/>
      <c r="G81" s="210"/>
      <c r="H81" s="93"/>
      <c r="I81" s="262"/>
      <c r="J81" s="26"/>
      <c r="R81" s="64"/>
      <c r="S81" s="64"/>
    </row>
    <row r="82" spans="1:19" s="59" customFormat="1" x14ac:dyDescent="0.35">
      <c r="A82" s="56"/>
      <c r="B82" s="57"/>
      <c r="C82" s="312"/>
      <c r="D82" s="309" t="s">
        <v>194</v>
      </c>
      <c r="E82" s="295" t="s">
        <v>132</v>
      </c>
      <c r="F82" s="307"/>
      <c r="G82" s="210"/>
      <c r="H82" s="93"/>
      <c r="I82" s="262"/>
      <c r="J82" s="26"/>
    </row>
    <row r="83" spans="1:19" s="59" customFormat="1" x14ac:dyDescent="0.35">
      <c r="A83" s="56"/>
      <c r="B83" s="57"/>
      <c r="C83" s="311"/>
      <c r="D83" s="309"/>
      <c r="E83" s="285"/>
      <c r="F83" s="307"/>
      <c r="G83" s="210"/>
      <c r="H83" s="93"/>
      <c r="I83" s="262"/>
      <c r="J83" s="26"/>
    </row>
    <row r="84" spans="1:19" s="59" customFormat="1" x14ac:dyDescent="0.35">
      <c r="A84" s="56"/>
      <c r="B84" s="57"/>
      <c r="C84" s="311">
        <v>18</v>
      </c>
      <c r="D84" s="309"/>
      <c r="E84" s="285" t="s">
        <v>121</v>
      </c>
      <c r="F84" s="307" t="s">
        <v>120</v>
      </c>
      <c r="G84" s="313">
        <v>0.62</v>
      </c>
      <c r="H84" s="93"/>
      <c r="I84" s="333">
        <f t="shared" ref="I84" si="4">ROUND(H84*G84,2)</f>
        <v>0</v>
      </c>
      <c r="J84" s="26"/>
    </row>
    <row r="85" spans="1:19" s="59" customFormat="1" x14ac:dyDescent="0.35">
      <c r="A85" s="56"/>
      <c r="B85" s="57"/>
      <c r="C85" s="178"/>
      <c r="D85" s="309"/>
      <c r="E85" s="285"/>
      <c r="F85" s="307"/>
      <c r="G85" s="201"/>
      <c r="H85" s="93"/>
      <c r="I85" s="259"/>
      <c r="J85" s="26"/>
      <c r="R85" s="64"/>
      <c r="S85" s="64"/>
    </row>
    <row r="86" spans="1:19" s="59" customFormat="1" x14ac:dyDescent="0.35">
      <c r="A86" s="56"/>
      <c r="B86" s="57"/>
      <c r="C86" s="178"/>
      <c r="D86" s="314"/>
      <c r="E86" s="315" t="s">
        <v>102</v>
      </c>
      <c r="F86" s="316"/>
      <c r="G86" s="317"/>
      <c r="H86" s="96"/>
      <c r="I86" s="334"/>
      <c r="J86" s="26"/>
      <c r="R86" s="63"/>
      <c r="S86" s="63"/>
    </row>
    <row r="87" spans="1:19" s="59" customFormat="1" x14ac:dyDescent="0.35">
      <c r="A87" s="56"/>
      <c r="B87" s="57"/>
      <c r="C87" s="178"/>
      <c r="D87" s="314"/>
      <c r="E87" s="318"/>
      <c r="F87" s="316"/>
      <c r="G87" s="317"/>
      <c r="H87" s="96"/>
      <c r="I87" s="334"/>
      <c r="J87" s="26"/>
    </row>
    <row r="88" spans="1:19" s="68" customFormat="1" x14ac:dyDescent="0.35">
      <c r="A88" s="65"/>
      <c r="B88" s="66"/>
      <c r="C88" s="319"/>
      <c r="D88" s="187" t="s">
        <v>195</v>
      </c>
      <c r="E88" s="320" t="s">
        <v>133</v>
      </c>
      <c r="F88" s="321"/>
      <c r="G88" s="322"/>
      <c r="H88" s="95"/>
      <c r="I88" s="335"/>
      <c r="J88" s="67"/>
    </row>
    <row r="89" spans="1:19" s="59" customFormat="1" x14ac:dyDescent="0.35">
      <c r="A89" s="56"/>
      <c r="B89" s="57"/>
      <c r="C89" s="178"/>
      <c r="D89" s="289"/>
      <c r="E89" s="323"/>
      <c r="F89" s="200"/>
      <c r="G89" s="317"/>
      <c r="H89" s="96"/>
      <c r="I89" s="334"/>
      <c r="J89" s="26"/>
    </row>
    <row r="90" spans="1:19" s="63" customFormat="1" x14ac:dyDescent="0.35">
      <c r="A90" s="60"/>
      <c r="B90" s="61"/>
      <c r="C90" s="184">
        <v>19</v>
      </c>
      <c r="D90" s="289"/>
      <c r="E90" s="323" t="s">
        <v>100</v>
      </c>
      <c r="F90" s="200" t="s">
        <v>24</v>
      </c>
      <c r="G90" s="201">
        <v>2</v>
      </c>
      <c r="H90" s="94"/>
      <c r="I90" s="266">
        <f t="shared" ref="I90" si="5">ROUND(H90*G90,2)</f>
        <v>0</v>
      </c>
      <c r="J90" s="62"/>
      <c r="L90" s="59"/>
      <c r="M90" s="59"/>
      <c r="N90" s="59"/>
      <c r="R90" s="59"/>
      <c r="S90" s="59"/>
    </row>
    <row r="91" spans="1:19" s="59" customFormat="1" x14ac:dyDescent="0.35">
      <c r="A91" s="56"/>
      <c r="B91" s="57"/>
      <c r="C91" s="178"/>
      <c r="D91" s="289"/>
      <c r="E91" s="323"/>
      <c r="F91" s="200"/>
      <c r="G91" s="201"/>
      <c r="H91" s="93"/>
      <c r="I91" s="259"/>
      <c r="J91" s="26"/>
    </row>
    <row r="92" spans="1:19" s="68" customFormat="1" x14ac:dyDescent="0.35">
      <c r="A92" s="65"/>
      <c r="B92" s="66"/>
      <c r="C92" s="319"/>
      <c r="D92" s="187" t="s">
        <v>196</v>
      </c>
      <c r="E92" s="320" t="s">
        <v>138</v>
      </c>
      <c r="F92" s="321"/>
      <c r="G92" s="324"/>
      <c r="H92" s="100"/>
      <c r="I92" s="336"/>
      <c r="J92" s="67"/>
    </row>
    <row r="93" spans="1:19" s="59" customFormat="1" x14ac:dyDescent="0.35">
      <c r="A93" s="56"/>
      <c r="B93" s="57"/>
      <c r="C93" s="178"/>
      <c r="D93" s="309"/>
      <c r="E93" s="285"/>
      <c r="F93" s="307"/>
      <c r="G93" s="317"/>
      <c r="H93" s="96"/>
      <c r="I93" s="334"/>
      <c r="J93" s="26"/>
    </row>
    <row r="94" spans="1:19" s="59" customFormat="1" x14ac:dyDescent="0.35">
      <c r="A94" s="56"/>
      <c r="B94" s="57"/>
      <c r="C94" s="178">
        <v>20</v>
      </c>
      <c r="D94" s="309"/>
      <c r="E94" s="285" t="s">
        <v>134</v>
      </c>
      <c r="F94" s="307" t="s">
        <v>24</v>
      </c>
      <c r="G94" s="317">
        <v>8</v>
      </c>
      <c r="H94" s="94"/>
      <c r="I94" s="266">
        <f t="shared" ref="I94" si="6">ROUND(H94*G94,2)</f>
        <v>0</v>
      </c>
      <c r="J94" s="26"/>
    </row>
    <row r="95" spans="1:19" s="59" customFormat="1" x14ac:dyDescent="0.35">
      <c r="A95" s="56"/>
      <c r="B95" s="57"/>
      <c r="C95" s="178"/>
      <c r="D95" s="309"/>
      <c r="E95" s="285"/>
      <c r="F95" s="307"/>
      <c r="G95" s="317"/>
      <c r="H95" s="96"/>
      <c r="I95" s="334"/>
      <c r="J95" s="26"/>
    </row>
    <row r="96" spans="1:19" s="68" customFormat="1" x14ac:dyDescent="0.35">
      <c r="A96" s="65"/>
      <c r="B96" s="66"/>
      <c r="C96" s="319"/>
      <c r="D96" s="187" t="s">
        <v>197</v>
      </c>
      <c r="E96" s="320" t="s">
        <v>139</v>
      </c>
      <c r="F96" s="321"/>
      <c r="G96" s="324"/>
      <c r="H96" s="100"/>
      <c r="I96" s="336"/>
      <c r="J96" s="67"/>
    </row>
    <row r="97" spans="1:19" s="59" customFormat="1" x14ac:dyDescent="0.35">
      <c r="A97" s="56"/>
      <c r="B97" s="57"/>
      <c r="C97" s="178"/>
      <c r="D97" s="289"/>
      <c r="E97" s="285"/>
      <c r="F97" s="200"/>
      <c r="G97" s="201"/>
      <c r="H97" s="93"/>
      <c r="I97" s="259"/>
      <c r="J97" s="26"/>
    </row>
    <row r="98" spans="1:19" s="68" customFormat="1" x14ac:dyDescent="0.35">
      <c r="A98" s="65"/>
      <c r="B98" s="66"/>
      <c r="C98" s="319">
        <v>21</v>
      </c>
      <c r="D98" s="187" t="s">
        <v>198</v>
      </c>
      <c r="E98" s="325" t="s">
        <v>101</v>
      </c>
      <c r="F98" s="321" t="s">
        <v>23</v>
      </c>
      <c r="G98" s="324">
        <v>64</v>
      </c>
      <c r="H98" s="100"/>
      <c r="I98" s="337">
        <f t="shared" ref="I98" si="7">ROUND(H98*G98,2)</f>
        <v>0</v>
      </c>
      <c r="J98" s="67"/>
    </row>
    <row r="99" spans="1:19" s="63" customFormat="1" x14ac:dyDescent="0.35">
      <c r="A99" s="60"/>
      <c r="B99" s="61"/>
      <c r="C99" s="184"/>
      <c r="D99" s="309"/>
      <c r="E99" s="326"/>
      <c r="F99" s="200"/>
      <c r="G99" s="201"/>
      <c r="H99" s="93"/>
      <c r="I99" s="259"/>
      <c r="J99" s="62"/>
      <c r="L99" s="59"/>
      <c r="M99" s="59"/>
      <c r="N99" s="59"/>
      <c r="R99" s="59"/>
      <c r="S99" s="59"/>
    </row>
    <row r="100" spans="1:19" s="63" customFormat="1" ht="17.149999999999999" customHeight="1" x14ac:dyDescent="0.35">
      <c r="A100" s="60"/>
      <c r="B100" s="61"/>
      <c r="C100" s="184">
        <v>22</v>
      </c>
      <c r="D100" s="187" t="s">
        <v>199</v>
      </c>
      <c r="E100" s="327" t="s">
        <v>141</v>
      </c>
      <c r="F100" s="200" t="s">
        <v>23</v>
      </c>
      <c r="G100" s="206">
        <v>64</v>
      </c>
      <c r="H100" s="97"/>
      <c r="I100" s="266">
        <f t="shared" ref="I100" si="8">ROUND(H100*G100,2)</f>
        <v>0</v>
      </c>
      <c r="J100" s="62"/>
      <c r="L100" s="59"/>
      <c r="M100" s="59"/>
      <c r="N100" s="59"/>
      <c r="R100" s="59"/>
      <c r="S100" s="59"/>
    </row>
    <row r="101" spans="1:19" s="59" customFormat="1" x14ac:dyDescent="0.35">
      <c r="A101" s="56"/>
      <c r="B101" s="57"/>
      <c r="C101" s="178"/>
      <c r="D101" s="289"/>
      <c r="E101" s="285"/>
      <c r="F101" s="200"/>
      <c r="G101" s="201"/>
      <c r="H101" s="93"/>
      <c r="I101" s="259"/>
      <c r="J101" s="26"/>
    </row>
    <row r="102" spans="1:19" s="59" customFormat="1" x14ac:dyDescent="0.35">
      <c r="A102" s="56"/>
      <c r="B102" s="57"/>
      <c r="C102" s="178"/>
      <c r="D102" s="309" t="s">
        <v>200</v>
      </c>
      <c r="E102" s="310" t="s">
        <v>140</v>
      </c>
      <c r="F102" s="307"/>
      <c r="G102" s="201"/>
      <c r="H102" s="93"/>
      <c r="I102" s="259"/>
      <c r="J102" s="26"/>
    </row>
    <row r="103" spans="1:19" s="59" customFormat="1" x14ac:dyDescent="0.35">
      <c r="A103" s="56"/>
      <c r="B103" s="57"/>
      <c r="C103" s="178"/>
      <c r="D103" s="289"/>
      <c r="E103" s="285"/>
      <c r="F103" s="200"/>
      <c r="G103" s="201"/>
      <c r="H103" s="93"/>
      <c r="I103" s="259"/>
      <c r="J103" s="26"/>
    </row>
    <row r="104" spans="1:19" s="76" customFormat="1" ht="31" x14ac:dyDescent="0.35">
      <c r="A104" s="60"/>
      <c r="B104" s="61"/>
      <c r="C104" s="184">
        <v>23</v>
      </c>
      <c r="D104" s="328"/>
      <c r="E104" s="308" t="s">
        <v>201</v>
      </c>
      <c r="F104" s="297" t="s">
        <v>4</v>
      </c>
      <c r="G104" s="206">
        <v>12</v>
      </c>
      <c r="H104" s="97"/>
      <c r="I104" s="263">
        <f t="shared" ref="I104" si="9">ROUND(H104*G104,2)</f>
        <v>0</v>
      </c>
      <c r="J104" s="134"/>
    </row>
    <row r="105" spans="1:19" s="59" customFormat="1" x14ac:dyDescent="0.35">
      <c r="A105" s="56"/>
      <c r="B105" s="57"/>
      <c r="C105" s="178"/>
      <c r="D105" s="309"/>
      <c r="E105" s="285"/>
      <c r="F105" s="200"/>
      <c r="G105" s="201"/>
      <c r="H105" s="93"/>
      <c r="I105" s="259"/>
      <c r="J105" s="26"/>
    </row>
    <row r="106" spans="1:19" s="76" customFormat="1" ht="46.5" x14ac:dyDescent="0.35">
      <c r="A106" s="60"/>
      <c r="B106" s="61"/>
      <c r="C106" s="184">
        <v>24</v>
      </c>
      <c r="D106" s="328"/>
      <c r="E106" s="329" t="s">
        <v>202</v>
      </c>
      <c r="F106" s="297" t="s">
        <v>4</v>
      </c>
      <c r="G106" s="206">
        <v>12</v>
      </c>
      <c r="H106" s="97"/>
      <c r="I106" s="263">
        <f t="shared" ref="I106" si="10">ROUND(H106*G106,2)</f>
        <v>0</v>
      </c>
      <c r="J106" s="134"/>
    </row>
    <row r="107" spans="1:19" s="59" customFormat="1" x14ac:dyDescent="0.35">
      <c r="A107" s="56"/>
      <c r="B107" s="57"/>
      <c r="C107" s="330"/>
      <c r="D107" s="33"/>
      <c r="E107" s="287"/>
      <c r="F107" s="209"/>
      <c r="G107" s="331"/>
      <c r="H107" s="93"/>
      <c r="I107" s="262"/>
      <c r="J107" s="26"/>
    </row>
    <row r="108" spans="1:19" x14ac:dyDescent="0.35">
      <c r="B108" s="25"/>
      <c r="C108" s="401" t="s">
        <v>76</v>
      </c>
      <c r="D108" s="402"/>
      <c r="E108" s="402"/>
      <c r="F108" s="402"/>
      <c r="G108" s="402"/>
      <c r="H108" s="402"/>
      <c r="I108" s="338"/>
      <c r="J108" s="25"/>
      <c r="L108" s="64"/>
      <c r="M108" s="64"/>
      <c r="N108" s="64"/>
    </row>
    <row r="109" spans="1:19" ht="16" thickBot="1" x14ac:dyDescent="0.4">
      <c r="B109" s="25"/>
      <c r="C109" s="404"/>
      <c r="D109" s="405"/>
      <c r="E109" s="405"/>
      <c r="F109" s="405"/>
      <c r="G109" s="405"/>
      <c r="H109" s="405"/>
      <c r="I109" s="339">
        <f>SUM(I5:I108)</f>
        <v>0</v>
      </c>
      <c r="J109" s="25"/>
      <c r="L109" s="64"/>
      <c r="M109" s="64"/>
      <c r="N109" s="64"/>
    </row>
    <row r="110" spans="1:19" ht="16" thickTop="1" x14ac:dyDescent="0.35">
      <c r="B110" s="25"/>
      <c r="C110" s="407"/>
      <c r="D110" s="408"/>
      <c r="E110" s="408"/>
      <c r="F110" s="408"/>
      <c r="G110" s="408"/>
      <c r="H110" s="408"/>
      <c r="I110" s="340"/>
      <c r="J110" s="25"/>
      <c r="L110" s="64"/>
      <c r="M110" s="64"/>
      <c r="N110" s="64"/>
    </row>
    <row r="111" spans="1:19" x14ac:dyDescent="0.35">
      <c r="B111" s="25"/>
      <c r="C111" s="25"/>
      <c r="D111" s="86"/>
      <c r="E111" s="25"/>
      <c r="F111" s="70"/>
      <c r="G111" s="69"/>
      <c r="H111" s="38"/>
      <c r="I111" s="71"/>
      <c r="J111" s="25"/>
      <c r="L111" s="64"/>
      <c r="M111" s="64"/>
      <c r="N111" s="64"/>
    </row>
    <row r="112" spans="1:19" x14ac:dyDescent="0.35">
      <c r="L112" s="64"/>
      <c r="M112" s="64"/>
      <c r="N112" s="64"/>
    </row>
    <row r="113" spans="12:14" x14ac:dyDescent="0.35">
      <c r="L113" s="64"/>
      <c r="M113" s="64"/>
      <c r="N113" s="64"/>
    </row>
    <row r="114" spans="12:14" x14ac:dyDescent="0.35">
      <c r="L114" s="64"/>
      <c r="M114" s="64"/>
      <c r="N114" s="64"/>
    </row>
    <row r="115" spans="12:14" x14ac:dyDescent="0.35">
      <c r="L115" s="64"/>
      <c r="M115" s="64"/>
      <c r="N115" s="64"/>
    </row>
    <row r="116" spans="12:14" x14ac:dyDescent="0.35">
      <c r="L116" s="64"/>
      <c r="M116" s="64"/>
      <c r="N116" s="64"/>
    </row>
    <row r="117" spans="12:14" x14ac:dyDescent="0.35">
      <c r="L117" s="64"/>
      <c r="M117" s="64"/>
      <c r="N117" s="64"/>
    </row>
    <row r="118" spans="12:14" x14ac:dyDescent="0.35">
      <c r="L118" s="64"/>
      <c r="M118" s="64"/>
      <c r="N118" s="64"/>
    </row>
    <row r="119" spans="12:14" x14ac:dyDescent="0.35">
      <c r="L119" s="64"/>
      <c r="M119" s="64"/>
      <c r="N119" s="64"/>
    </row>
    <row r="120" spans="12:14" x14ac:dyDescent="0.35">
      <c r="L120" s="64"/>
      <c r="M120" s="64"/>
      <c r="N120" s="64"/>
    </row>
    <row r="121" spans="12:14" x14ac:dyDescent="0.35">
      <c r="L121" s="64"/>
      <c r="M121" s="64"/>
      <c r="N121" s="64"/>
    </row>
    <row r="122" spans="12:14" x14ac:dyDescent="0.35">
      <c r="L122" s="64"/>
      <c r="M122" s="64"/>
      <c r="N122" s="64"/>
    </row>
    <row r="123" spans="12:14" x14ac:dyDescent="0.35">
      <c r="L123" s="64"/>
      <c r="M123" s="64"/>
      <c r="N123" s="64"/>
    </row>
    <row r="124" spans="12:14" x14ac:dyDescent="0.35">
      <c r="L124" s="64"/>
      <c r="M124" s="64"/>
      <c r="N124" s="64"/>
    </row>
    <row r="125" spans="12:14" x14ac:dyDescent="0.35">
      <c r="L125" s="64"/>
      <c r="M125" s="64"/>
      <c r="N125" s="64"/>
    </row>
    <row r="126" spans="12:14" x14ac:dyDescent="0.35">
      <c r="L126" s="64"/>
      <c r="M126" s="64"/>
      <c r="N126" s="64"/>
    </row>
    <row r="127" spans="12:14" x14ac:dyDescent="0.35">
      <c r="L127" s="64"/>
      <c r="M127" s="64"/>
      <c r="N127" s="64"/>
    </row>
    <row r="128" spans="12:14" x14ac:dyDescent="0.35">
      <c r="L128" s="64"/>
      <c r="M128" s="64"/>
      <c r="N128" s="64"/>
    </row>
    <row r="129" spans="12:14" x14ac:dyDescent="0.35">
      <c r="L129" s="64"/>
      <c r="M129" s="64"/>
      <c r="N129" s="64"/>
    </row>
    <row r="130" spans="12:14" x14ac:dyDescent="0.35">
      <c r="L130" s="64"/>
      <c r="M130" s="64"/>
      <c r="N130" s="64"/>
    </row>
    <row r="131" spans="12:14" x14ac:dyDescent="0.35">
      <c r="L131" s="64"/>
      <c r="M131" s="64"/>
      <c r="N131" s="64"/>
    </row>
    <row r="132" spans="12:14" x14ac:dyDescent="0.35">
      <c r="L132" s="64"/>
      <c r="M132" s="64"/>
      <c r="N132" s="64"/>
    </row>
    <row r="133" spans="12:14" x14ac:dyDescent="0.35">
      <c r="L133" s="64"/>
      <c r="M133" s="64"/>
      <c r="N133" s="64"/>
    </row>
    <row r="134" spans="12:14" x14ac:dyDescent="0.35">
      <c r="L134" s="64"/>
      <c r="M134" s="64"/>
      <c r="N134" s="64"/>
    </row>
    <row r="135" spans="12:14" x14ac:dyDescent="0.35">
      <c r="L135" s="64"/>
      <c r="M135" s="64"/>
      <c r="N135" s="64"/>
    </row>
    <row r="136" spans="12:14" x14ac:dyDescent="0.35">
      <c r="L136" s="64"/>
      <c r="M136" s="64"/>
      <c r="N136" s="64"/>
    </row>
    <row r="137" spans="12:14" x14ac:dyDescent="0.35">
      <c r="L137" s="64"/>
      <c r="M137" s="64"/>
      <c r="N137" s="64"/>
    </row>
    <row r="138" spans="12:14" x14ac:dyDescent="0.35">
      <c r="L138" s="64"/>
      <c r="M138" s="64"/>
      <c r="N138" s="64"/>
    </row>
    <row r="139" spans="12:14" x14ac:dyDescent="0.35">
      <c r="L139" s="64"/>
      <c r="M139" s="64"/>
      <c r="N139" s="64"/>
    </row>
    <row r="140" spans="12:14" x14ac:dyDescent="0.35">
      <c r="L140" s="64"/>
      <c r="M140" s="64"/>
      <c r="N140" s="64"/>
    </row>
    <row r="141" spans="12:14" x14ac:dyDescent="0.35">
      <c r="L141" s="64"/>
      <c r="M141" s="64"/>
      <c r="N141" s="64"/>
    </row>
    <row r="142" spans="12:14" x14ac:dyDescent="0.35">
      <c r="L142" s="64"/>
      <c r="M142" s="64"/>
      <c r="N142" s="64"/>
    </row>
    <row r="143" spans="12:14" x14ac:dyDescent="0.35">
      <c r="L143" s="64"/>
      <c r="M143" s="64"/>
      <c r="N143" s="64"/>
    </row>
    <row r="144" spans="12:14" x14ac:dyDescent="0.35">
      <c r="L144" s="64"/>
      <c r="M144" s="64"/>
      <c r="N144" s="64"/>
    </row>
    <row r="145" spans="12:14" x14ac:dyDescent="0.35">
      <c r="L145" s="64"/>
      <c r="M145" s="64"/>
      <c r="N145" s="64"/>
    </row>
    <row r="146" spans="12:14" x14ac:dyDescent="0.35">
      <c r="L146" s="64"/>
      <c r="M146" s="64"/>
      <c r="N146" s="64"/>
    </row>
    <row r="147" spans="12:14" x14ac:dyDescent="0.35">
      <c r="L147" s="64"/>
      <c r="M147" s="64"/>
      <c r="N147" s="64"/>
    </row>
    <row r="148" spans="12:14" x14ac:dyDescent="0.35">
      <c r="L148" s="64"/>
      <c r="M148" s="64"/>
      <c r="N148" s="64"/>
    </row>
    <row r="149" spans="12:14" x14ac:dyDescent="0.35">
      <c r="L149" s="64"/>
      <c r="M149" s="64"/>
      <c r="N149" s="64"/>
    </row>
    <row r="150" spans="12:14" x14ac:dyDescent="0.35">
      <c r="L150" s="76"/>
      <c r="M150" s="76"/>
      <c r="N150" s="76"/>
    </row>
    <row r="151" spans="12:14" x14ac:dyDescent="0.35">
      <c r="L151" s="64"/>
      <c r="M151" s="64"/>
      <c r="N151" s="64"/>
    </row>
    <row r="152" spans="12:14" x14ac:dyDescent="0.35">
      <c r="L152" s="64"/>
      <c r="M152" s="64"/>
      <c r="N152" s="64"/>
    </row>
    <row r="153" spans="12:14" x14ac:dyDescent="0.35">
      <c r="L153" s="64"/>
      <c r="M153" s="64"/>
      <c r="N153" s="64"/>
    </row>
    <row r="154" spans="12:14" x14ac:dyDescent="0.35">
      <c r="L154" s="76"/>
      <c r="M154" s="76"/>
      <c r="N154" s="76"/>
    </row>
    <row r="155" spans="12:14" x14ac:dyDescent="0.35">
      <c r="L155" s="64"/>
      <c r="M155" s="64"/>
      <c r="N155" s="64"/>
    </row>
    <row r="156" spans="12:14" x14ac:dyDescent="0.35">
      <c r="L156" s="76"/>
      <c r="M156" s="76"/>
      <c r="N156" s="76"/>
    </row>
    <row r="157" spans="12:14" x14ac:dyDescent="0.35">
      <c r="L157" s="64"/>
      <c r="M157" s="64"/>
      <c r="N157" s="64"/>
    </row>
    <row r="158" spans="12:14" x14ac:dyDescent="0.35">
      <c r="L158" s="76"/>
      <c r="M158" s="76"/>
      <c r="N158" s="76"/>
    </row>
    <row r="159" spans="12:14" x14ac:dyDescent="0.35">
      <c r="L159" s="64"/>
      <c r="M159" s="64"/>
      <c r="N159" s="64"/>
    </row>
    <row r="160" spans="12:14" x14ac:dyDescent="0.35">
      <c r="L160" s="76"/>
      <c r="M160" s="76"/>
      <c r="N160" s="76"/>
    </row>
    <row r="161" spans="12:14" x14ac:dyDescent="0.35">
      <c r="L161" s="64"/>
      <c r="M161" s="64"/>
      <c r="N161" s="64"/>
    </row>
    <row r="162" spans="12:14" x14ac:dyDescent="0.35">
      <c r="L162" s="64"/>
      <c r="M162" s="64"/>
      <c r="N162" s="64"/>
    </row>
    <row r="163" spans="12:14" x14ac:dyDescent="0.35">
      <c r="L163" s="64"/>
      <c r="M163" s="64"/>
      <c r="N163" s="64"/>
    </row>
    <row r="164" spans="12:14" x14ac:dyDescent="0.35">
      <c r="L164" s="64"/>
      <c r="M164" s="64"/>
      <c r="N164" s="64"/>
    </row>
    <row r="165" spans="12:14" x14ac:dyDescent="0.35">
      <c r="L165" s="64"/>
      <c r="M165" s="64"/>
      <c r="N165" s="64"/>
    </row>
    <row r="166" spans="12:14" x14ac:dyDescent="0.35">
      <c r="L166" s="64"/>
      <c r="M166" s="64"/>
      <c r="N166" s="64"/>
    </row>
    <row r="167" spans="12:14" x14ac:dyDescent="0.35">
      <c r="L167" s="64"/>
      <c r="M167" s="64"/>
      <c r="N167" s="64"/>
    </row>
    <row r="168" spans="12:14" x14ac:dyDescent="0.35">
      <c r="L168" s="64"/>
      <c r="M168" s="64"/>
      <c r="N168" s="64"/>
    </row>
    <row r="169" spans="12:14" x14ac:dyDescent="0.35">
      <c r="L169" s="64"/>
      <c r="M169" s="64"/>
      <c r="N169" s="64"/>
    </row>
    <row r="170" spans="12:14" x14ac:dyDescent="0.35">
      <c r="L170" s="76"/>
      <c r="M170" s="76"/>
      <c r="N170" s="76"/>
    </row>
    <row r="171" spans="12:14" x14ac:dyDescent="0.35">
      <c r="L171" s="64"/>
      <c r="M171" s="64"/>
      <c r="N171" s="64"/>
    </row>
    <row r="172" spans="12:14" x14ac:dyDescent="0.35">
      <c r="L172" s="64"/>
      <c r="M172" s="64"/>
      <c r="N172" s="64"/>
    </row>
    <row r="173" spans="12:14" x14ac:dyDescent="0.35">
      <c r="L173" s="64"/>
      <c r="M173" s="64"/>
      <c r="N173" s="64"/>
    </row>
    <row r="175" spans="12:14" x14ac:dyDescent="0.35">
      <c r="L175" s="64"/>
      <c r="M175" s="64"/>
      <c r="N175" s="64"/>
    </row>
    <row r="176" spans="12:14" x14ac:dyDescent="0.35">
      <c r="L176" s="76"/>
      <c r="M176" s="76"/>
      <c r="N176" s="76"/>
    </row>
    <row r="177" spans="12:14" x14ac:dyDescent="0.35">
      <c r="L177" s="64"/>
      <c r="M177" s="64"/>
      <c r="N177" s="64"/>
    </row>
    <row r="178" spans="12:14" x14ac:dyDescent="0.35">
      <c r="L178" s="76"/>
      <c r="M178" s="76"/>
      <c r="N178" s="76"/>
    </row>
    <row r="179" spans="12:14" x14ac:dyDescent="0.35">
      <c r="L179" s="64"/>
      <c r="M179" s="64"/>
      <c r="N179" s="64"/>
    </row>
    <row r="180" spans="12:14" x14ac:dyDescent="0.35">
      <c r="L180" s="76"/>
      <c r="M180" s="76"/>
      <c r="N180" s="76"/>
    </row>
    <row r="181" spans="12:14" x14ac:dyDescent="0.35">
      <c r="L181" s="64"/>
      <c r="M181" s="64"/>
      <c r="N181" s="64"/>
    </row>
    <row r="182" spans="12:14" x14ac:dyDescent="0.35">
      <c r="L182" s="76"/>
      <c r="M182" s="76"/>
      <c r="N182" s="76"/>
    </row>
    <row r="183" spans="12:14" x14ac:dyDescent="0.35">
      <c r="L183" s="64"/>
      <c r="M183" s="64"/>
      <c r="N183" s="64"/>
    </row>
    <row r="184" spans="12:14" x14ac:dyDescent="0.35">
      <c r="L184" s="64"/>
      <c r="M184" s="64"/>
      <c r="N184" s="64"/>
    </row>
    <row r="185" spans="12:14" x14ac:dyDescent="0.35">
      <c r="L185" s="64"/>
      <c r="M185" s="64"/>
      <c r="N185" s="64"/>
    </row>
    <row r="186" spans="12:14" x14ac:dyDescent="0.35">
      <c r="L186" s="64"/>
      <c r="M186" s="64"/>
      <c r="N186" s="64"/>
    </row>
    <row r="187" spans="12:14" x14ac:dyDescent="0.35">
      <c r="L187" s="64"/>
      <c r="M187" s="64"/>
      <c r="N187" s="64"/>
    </row>
    <row r="188" spans="12:14" x14ac:dyDescent="0.35">
      <c r="L188" s="64"/>
      <c r="M188" s="64"/>
      <c r="N188" s="64"/>
    </row>
    <row r="189" spans="12:14" x14ac:dyDescent="0.35">
      <c r="L189" s="64"/>
      <c r="M189" s="64"/>
      <c r="N189" s="64"/>
    </row>
    <row r="190" spans="12:14" x14ac:dyDescent="0.35">
      <c r="L190" s="64"/>
      <c r="M190" s="64"/>
      <c r="N190" s="64"/>
    </row>
    <row r="191" spans="12:14" x14ac:dyDescent="0.35">
      <c r="L191" s="64"/>
      <c r="M191" s="64"/>
      <c r="N191" s="64"/>
    </row>
    <row r="192" spans="12:14" x14ac:dyDescent="0.35">
      <c r="L192" s="64"/>
      <c r="M192" s="64"/>
      <c r="N192" s="64"/>
    </row>
    <row r="193" spans="12:14" x14ac:dyDescent="0.35">
      <c r="L193" s="64"/>
      <c r="M193" s="64"/>
      <c r="N193" s="64"/>
    </row>
    <row r="194" spans="12:14" x14ac:dyDescent="0.35">
      <c r="L194" s="76"/>
      <c r="M194" s="76"/>
      <c r="N194" s="76"/>
    </row>
    <row r="195" spans="12:14" x14ac:dyDescent="0.35">
      <c r="L195" s="76"/>
      <c r="M195" s="76"/>
      <c r="N195" s="76"/>
    </row>
    <row r="196" spans="12:14" x14ac:dyDescent="0.35">
      <c r="L196" s="64"/>
      <c r="M196" s="64"/>
      <c r="N196" s="64"/>
    </row>
    <row r="197" spans="12:14" x14ac:dyDescent="0.35">
      <c r="L197" s="64"/>
      <c r="M197" s="64"/>
      <c r="N197" s="64"/>
    </row>
    <row r="198" spans="12:14" x14ac:dyDescent="0.35">
      <c r="L198" s="64"/>
      <c r="M198" s="64"/>
      <c r="N198" s="64"/>
    </row>
    <row r="199" spans="12:14" x14ac:dyDescent="0.35">
      <c r="L199" s="76"/>
      <c r="M199" s="76"/>
      <c r="N199" s="76"/>
    </row>
    <row r="200" spans="12:14" x14ac:dyDescent="0.35">
      <c r="L200" s="64"/>
      <c r="M200" s="64"/>
      <c r="N200" s="64"/>
    </row>
    <row r="201" spans="12:14" x14ac:dyDescent="0.35">
      <c r="L201" s="64"/>
      <c r="M201" s="64"/>
      <c r="N201" s="64"/>
    </row>
    <row r="202" spans="12:14" x14ac:dyDescent="0.35">
      <c r="L202" s="64"/>
      <c r="M202" s="64"/>
      <c r="N202" s="64"/>
    </row>
    <row r="203" spans="12:14" x14ac:dyDescent="0.35">
      <c r="L203" s="64"/>
      <c r="M203" s="64"/>
      <c r="N203" s="64"/>
    </row>
    <row r="204" spans="12:14" x14ac:dyDescent="0.35">
      <c r="L204" s="64"/>
      <c r="M204" s="64"/>
      <c r="N204" s="64"/>
    </row>
    <row r="205" spans="12:14" x14ac:dyDescent="0.35">
      <c r="L205" s="64"/>
      <c r="M205" s="64"/>
      <c r="N205" s="64"/>
    </row>
    <row r="206" spans="12:14" x14ac:dyDescent="0.35">
      <c r="L206" s="64"/>
      <c r="M206" s="64"/>
      <c r="N206" s="64"/>
    </row>
    <row r="207" spans="12:14" x14ac:dyDescent="0.35">
      <c r="L207" s="64"/>
      <c r="M207" s="64"/>
      <c r="N207" s="64"/>
    </row>
    <row r="208" spans="12:14" x14ac:dyDescent="0.35">
      <c r="L208" s="64"/>
      <c r="M208" s="64"/>
      <c r="N208" s="64"/>
    </row>
    <row r="209" spans="12:14" x14ac:dyDescent="0.35">
      <c r="L209" s="64"/>
      <c r="M209" s="64"/>
      <c r="N209" s="64"/>
    </row>
    <row r="210" spans="12:14" x14ac:dyDescent="0.35">
      <c r="N210" s="76"/>
    </row>
    <row r="211" spans="12:14" x14ac:dyDescent="0.35">
      <c r="L211" s="64"/>
      <c r="M211" s="64"/>
      <c r="N211" s="64"/>
    </row>
    <row r="212" spans="12:14" x14ac:dyDescent="0.35">
      <c r="L212" s="64"/>
      <c r="M212" s="64"/>
      <c r="N212" s="64"/>
    </row>
    <row r="213" spans="12:14" x14ac:dyDescent="0.35">
      <c r="L213" s="64"/>
      <c r="M213" s="64"/>
      <c r="N213" s="64"/>
    </row>
    <row r="214" spans="12:14" x14ac:dyDescent="0.35">
      <c r="L214" s="64"/>
      <c r="M214" s="64"/>
      <c r="N214" s="64"/>
    </row>
    <row r="215" spans="12:14" x14ac:dyDescent="0.35">
      <c r="L215" s="64"/>
      <c r="M215" s="64"/>
      <c r="N215" s="64"/>
    </row>
    <row r="220" spans="12:14" x14ac:dyDescent="0.35">
      <c r="L220" s="72"/>
      <c r="M220" s="72"/>
      <c r="N220" s="72"/>
    </row>
    <row r="226" spans="12:14" x14ac:dyDescent="0.35">
      <c r="L226" s="55"/>
      <c r="M226" s="55"/>
      <c r="N226" s="55"/>
    </row>
    <row r="230" spans="12:14" x14ac:dyDescent="0.35">
      <c r="L230" s="55"/>
      <c r="M230" s="55"/>
      <c r="N230" s="55"/>
    </row>
    <row r="259" spans="12:14" x14ac:dyDescent="0.35">
      <c r="L259" s="76"/>
      <c r="M259" s="76"/>
      <c r="N259" s="76"/>
    </row>
    <row r="264" spans="12:14" x14ac:dyDescent="0.35">
      <c r="L264" s="55"/>
      <c r="M264" s="55"/>
      <c r="N264" s="55"/>
    </row>
    <row r="265" spans="12:14" x14ac:dyDescent="0.35">
      <c r="L265" s="55"/>
      <c r="M265" s="55"/>
      <c r="N265" s="55"/>
    </row>
    <row r="266" spans="12:14" x14ac:dyDescent="0.35">
      <c r="L266" s="55"/>
      <c r="M266" s="55"/>
      <c r="N266" s="55"/>
    </row>
    <row r="267" spans="12:14" x14ac:dyDescent="0.35">
      <c r="L267" s="64"/>
      <c r="M267" s="64"/>
      <c r="N267" s="64"/>
    </row>
    <row r="271" spans="12:14" x14ac:dyDescent="0.35">
      <c r="L271" s="55"/>
      <c r="M271" s="55"/>
      <c r="N271" s="55"/>
    </row>
  </sheetData>
  <sheetProtection algorithmName="SHA-512" hashValue="hGNr/rmjLhN1ZXYdV1mRvTHaUxe4ov9yJkCgAsK7iIyc6zxVgMwGXUETFWAXhx3RZB2jkKKOo9xYiTbrgkCmXQ==" saltValue="d0bWUYEqNISIWuKfBr5pQg==" spinCount="100000" sheet="1" objects="1" scenarios="1"/>
  <mergeCells count="2">
    <mergeCell ref="C108:H110"/>
    <mergeCell ref="E3:I3"/>
  </mergeCells>
  <phoneticPr fontId="53" type="noConversion"/>
  <pageMargins left="0.7" right="0.7" top="0.75" bottom="0.75" header="0.3" footer="0.3"/>
  <pageSetup paperSize="9" scale="32" orientation="portrait" r:id="rId1"/>
  <headerFooter>
    <oddHeader xml:space="preserve">&amp;C KAPPA ROAD </oddHeader>
    <oddFooter>&amp;CKAPPA ROAD
&amp;L&amp;1#&amp;"Calibri"&amp;10 Sensitivity: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9165-D9BB-4DD9-91BE-E9CF3E5B82A4}">
  <dimension ref="A2:R111"/>
  <sheetViews>
    <sheetView showGridLines="0" view="pageBreakPreview" zoomScale="90" zoomScaleNormal="100" zoomScaleSheetLayoutView="90" workbookViewId="0">
      <pane ySplit="3" topLeftCell="A4" activePane="bottomLeft" state="frozen"/>
      <selection pane="bottomLeft" activeCell="H11" sqref="H11"/>
    </sheetView>
  </sheetViews>
  <sheetFormatPr defaultColWidth="9.1796875" defaultRowHeight="15.5" x14ac:dyDescent="0.35"/>
  <cols>
    <col min="1" max="1" width="3" style="25" customWidth="1"/>
    <col min="2" max="2" width="4" style="25" customWidth="1"/>
    <col min="3" max="3" width="9.90625" style="25" customWidth="1"/>
    <col min="4" max="4" width="23.90625" style="86" customWidth="1"/>
    <col min="5" max="5" width="75" style="25" customWidth="1"/>
    <col min="6" max="6" width="9.1796875" style="70"/>
    <col min="7" max="7" width="12.90625" style="85" customWidth="1"/>
    <col min="8" max="9" width="17.81640625" style="75" customWidth="1"/>
    <col min="10" max="10" width="4.26953125" style="25" customWidth="1"/>
    <col min="11" max="16384" width="9.1796875" style="25"/>
  </cols>
  <sheetData>
    <row r="2" spans="1:10" s="45" customFormat="1" ht="56" customHeight="1" x14ac:dyDescent="0.35">
      <c r="C2" s="28"/>
      <c r="D2" s="47"/>
      <c r="E2" s="412" t="str">
        <f>'Bill 2 - Civil Works'!E3</f>
        <v>LM - CONTAINER REPLACEMENT PHASE 1 - ZANDSPRUIT RS</v>
      </c>
      <c r="F2" s="412"/>
      <c r="G2" s="412"/>
      <c r="H2" s="412"/>
      <c r="I2" s="413"/>
      <c r="J2" s="77"/>
    </row>
    <row r="3" spans="1:10" s="79" customFormat="1" ht="26.5" customHeight="1" x14ac:dyDescent="0.35">
      <c r="A3" s="52"/>
      <c r="B3" s="52"/>
      <c r="C3" s="172" t="s">
        <v>77</v>
      </c>
      <c r="D3" s="173" t="s">
        <v>91</v>
      </c>
      <c r="E3" s="172" t="s">
        <v>0</v>
      </c>
      <c r="F3" s="172" t="s">
        <v>1</v>
      </c>
      <c r="G3" s="172" t="s">
        <v>84</v>
      </c>
      <c r="H3" s="129" t="s">
        <v>2</v>
      </c>
      <c r="I3" s="258" t="s">
        <v>3</v>
      </c>
      <c r="J3" s="78"/>
    </row>
    <row r="4" spans="1:10" x14ac:dyDescent="0.35">
      <c r="A4" s="32"/>
      <c r="B4" s="32"/>
      <c r="C4" s="32"/>
      <c r="D4" s="174"/>
      <c r="E4" s="198"/>
      <c r="F4" s="199"/>
      <c r="G4" s="32"/>
      <c r="H4" s="58"/>
      <c r="I4" s="259"/>
    </row>
    <row r="5" spans="1:10" x14ac:dyDescent="0.35">
      <c r="A5" s="32"/>
      <c r="B5" s="32"/>
      <c r="C5" s="32"/>
      <c r="D5" s="174"/>
      <c r="E5" s="198" t="s">
        <v>104</v>
      </c>
      <c r="F5" s="199"/>
      <c r="G5" s="32"/>
      <c r="H5" s="58"/>
      <c r="I5" s="259"/>
    </row>
    <row r="6" spans="1:10" ht="12" customHeight="1" x14ac:dyDescent="0.35">
      <c r="A6" s="32"/>
      <c r="B6" s="32"/>
      <c r="C6" s="32"/>
      <c r="D6" s="174"/>
      <c r="E6" s="198"/>
      <c r="F6" s="200"/>
      <c r="G6" s="201"/>
      <c r="H6" s="58"/>
      <c r="I6" s="259"/>
    </row>
    <row r="7" spans="1:10" x14ac:dyDescent="0.35">
      <c r="A7" s="32"/>
      <c r="B7" s="32"/>
      <c r="C7" s="32"/>
      <c r="D7" s="174"/>
      <c r="E7" s="198" t="s">
        <v>103</v>
      </c>
      <c r="F7" s="200"/>
      <c r="G7" s="201"/>
      <c r="H7" s="58"/>
      <c r="I7" s="259"/>
    </row>
    <row r="8" spans="1:10" x14ac:dyDescent="0.35">
      <c r="A8" s="32"/>
      <c r="B8" s="32"/>
      <c r="C8" s="32"/>
      <c r="D8" s="174"/>
      <c r="E8" s="174"/>
      <c r="F8" s="200"/>
      <c r="G8" s="201"/>
      <c r="H8" s="93"/>
      <c r="I8" s="259"/>
    </row>
    <row r="9" spans="1:10" s="128" customFormat="1" ht="108.5" x14ac:dyDescent="0.35">
      <c r="A9" s="127"/>
      <c r="B9" s="127"/>
      <c r="C9" s="127"/>
      <c r="D9" s="175"/>
      <c r="E9" s="202" t="s">
        <v>227</v>
      </c>
      <c r="F9" s="203"/>
      <c r="G9" s="204"/>
      <c r="H9" s="130"/>
      <c r="I9" s="260"/>
    </row>
    <row r="10" spans="1:10" x14ac:dyDescent="0.35">
      <c r="A10" s="32"/>
      <c r="B10" s="32"/>
      <c r="C10" s="32"/>
      <c r="D10" s="174"/>
      <c r="E10" s="174"/>
      <c r="F10" s="200"/>
      <c r="G10" s="201"/>
      <c r="H10" s="93"/>
      <c r="I10" s="259"/>
    </row>
    <row r="11" spans="1:10" x14ac:dyDescent="0.35">
      <c r="A11" s="32"/>
      <c r="B11" s="32"/>
      <c r="C11" s="32">
        <v>1</v>
      </c>
      <c r="D11" s="174"/>
      <c r="E11" s="205" t="s">
        <v>203</v>
      </c>
      <c r="F11" s="200" t="s">
        <v>11</v>
      </c>
      <c r="G11" s="206">
        <v>1</v>
      </c>
      <c r="H11" s="93"/>
      <c r="I11" s="261">
        <f t="shared" ref="I11:I13" si="0">ROUND(H11*G11,2)</f>
        <v>0</v>
      </c>
    </row>
    <row r="12" spans="1:10" x14ac:dyDescent="0.35">
      <c r="A12" s="32"/>
      <c r="B12" s="32"/>
      <c r="C12" s="32"/>
      <c r="D12" s="174"/>
      <c r="E12" s="174"/>
      <c r="F12" s="200"/>
      <c r="G12" s="201"/>
      <c r="H12" s="93"/>
      <c r="I12" s="262"/>
    </row>
    <row r="13" spans="1:10" x14ac:dyDescent="0.35">
      <c r="A13" s="32"/>
      <c r="B13" s="32"/>
      <c r="C13" s="32">
        <v>2</v>
      </c>
      <c r="D13" s="174"/>
      <c r="E13" s="174" t="s">
        <v>205</v>
      </c>
      <c r="F13" s="200" t="s">
        <v>11</v>
      </c>
      <c r="G13" s="201">
        <v>1</v>
      </c>
      <c r="H13" s="93"/>
      <c r="I13" s="261">
        <f t="shared" si="0"/>
        <v>0</v>
      </c>
    </row>
    <row r="14" spans="1:10" x14ac:dyDescent="0.35">
      <c r="A14" s="32"/>
      <c r="B14" s="32"/>
      <c r="C14" s="32"/>
      <c r="D14" s="174"/>
      <c r="E14" s="174"/>
      <c r="F14" s="200"/>
      <c r="G14" s="201"/>
      <c r="H14" s="93"/>
      <c r="I14" s="262"/>
    </row>
    <row r="15" spans="1:10" s="87" customFormat="1" ht="31" x14ac:dyDescent="0.35">
      <c r="A15" s="35"/>
      <c r="B15" s="35"/>
      <c r="C15" s="35">
        <v>3</v>
      </c>
      <c r="D15" s="176"/>
      <c r="E15" s="207" t="s">
        <v>204</v>
      </c>
      <c r="F15" s="200" t="s">
        <v>11</v>
      </c>
      <c r="G15" s="206">
        <v>1</v>
      </c>
      <c r="H15" s="97"/>
      <c r="I15" s="261">
        <f t="shared" ref="I15" si="1">ROUND(H15*G15,2)</f>
        <v>0</v>
      </c>
    </row>
    <row r="16" spans="1:10" x14ac:dyDescent="0.35">
      <c r="A16" s="32"/>
      <c r="B16" s="32"/>
      <c r="C16" s="32"/>
      <c r="D16" s="174"/>
      <c r="E16" s="174"/>
      <c r="F16" s="200"/>
      <c r="G16" s="201"/>
      <c r="H16" s="93"/>
      <c r="I16" s="259"/>
    </row>
    <row r="17" spans="1:9" x14ac:dyDescent="0.35">
      <c r="A17" s="90"/>
      <c r="B17" s="90"/>
      <c r="C17" s="90"/>
      <c r="D17" s="177"/>
      <c r="E17" s="208" t="s">
        <v>222</v>
      </c>
      <c r="F17" s="209"/>
      <c r="G17" s="210"/>
      <c r="H17" s="93"/>
      <c r="I17" s="262"/>
    </row>
    <row r="18" spans="1:9" x14ac:dyDescent="0.35">
      <c r="A18" s="90"/>
      <c r="B18" s="90"/>
      <c r="C18" s="90"/>
      <c r="D18" s="177"/>
      <c r="E18" s="177"/>
      <c r="F18" s="209"/>
      <c r="G18" s="210"/>
      <c r="H18" s="93"/>
      <c r="I18" s="262"/>
    </row>
    <row r="19" spans="1:9" x14ac:dyDescent="0.35">
      <c r="A19" s="90"/>
      <c r="B19" s="90"/>
      <c r="C19" s="90">
        <f>C15+1</f>
        <v>4</v>
      </c>
      <c r="D19" s="177"/>
      <c r="E19" s="177" t="s">
        <v>229</v>
      </c>
      <c r="F19" s="211" t="s">
        <v>224</v>
      </c>
      <c r="G19" s="212">
        <v>1</v>
      </c>
      <c r="H19" s="99"/>
      <c r="I19" s="263">
        <f>G19*H19</f>
        <v>0</v>
      </c>
    </row>
    <row r="20" spans="1:9" x14ac:dyDescent="0.35">
      <c r="A20" s="90"/>
      <c r="B20" s="90"/>
      <c r="C20" s="90"/>
      <c r="D20" s="177"/>
      <c r="E20" s="177"/>
      <c r="F20" s="209"/>
      <c r="G20" s="210"/>
      <c r="H20" s="93"/>
      <c r="I20" s="262"/>
    </row>
    <row r="21" spans="1:9" x14ac:dyDescent="0.35">
      <c r="A21" s="90"/>
      <c r="B21" s="90"/>
      <c r="C21" s="90">
        <f>C19+1</f>
        <v>5</v>
      </c>
      <c r="D21" s="177"/>
      <c r="E21" s="177" t="s">
        <v>223</v>
      </c>
      <c r="F21" s="211" t="s">
        <v>224</v>
      </c>
      <c r="G21" s="212">
        <v>1</v>
      </c>
      <c r="H21" s="99"/>
      <c r="I21" s="263">
        <f>G21*H21</f>
        <v>0</v>
      </c>
    </row>
    <row r="22" spans="1:9" x14ac:dyDescent="0.35">
      <c r="A22" s="90"/>
      <c r="B22" s="90"/>
      <c r="C22" s="90"/>
      <c r="D22" s="177"/>
      <c r="E22" s="177"/>
      <c r="F22" s="209"/>
      <c r="G22" s="210"/>
      <c r="H22" s="93"/>
      <c r="I22" s="262"/>
    </row>
    <row r="23" spans="1:9" x14ac:dyDescent="0.35">
      <c r="A23" s="32"/>
      <c r="B23" s="32"/>
      <c r="C23" s="178"/>
      <c r="D23" s="178"/>
      <c r="E23" s="213" t="s">
        <v>13</v>
      </c>
      <c r="F23" s="214" t="s">
        <v>9</v>
      </c>
      <c r="G23" s="215"/>
      <c r="H23" s="53"/>
      <c r="I23" s="98"/>
    </row>
    <row r="24" spans="1:9" x14ac:dyDescent="0.35">
      <c r="A24" s="32"/>
      <c r="B24" s="32"/>
      <c r="C24" s="178"/>
      <c r="D24" s="178"/>
      <c r="E24" s="216"/>
      <c r="F24" s="217"/>
      <c r="G24" s="215"/>
      <c r="H24" s="53"/>
      <c r="I24" s="98"/>
    </row>
    <row r="25" spans="1:9" s="31" customFormat="1" x14ac:dyDescent="0.35">
      <c r="A25" s="35"/>
      <c r="B25" s="35"/>
      <c r="C25" s="179"/>
      <c r="D25" s="179"/>
      <c r="E25" s="218" t="s">
        <v>14</v>
      </c>
      <c r="F25" s="219" t="s">
        <v>9</v>
      </c>
      <c r="G25" s="220"/>
      <c r="H25" s="99"/>
      <c r="I25" s="264"/>
    </row>
    <row r="26" spans="1:9" x14ac:dyDescent="0.35">
      <c r="A26" s="32"/>
      <c r="B26" s="32"/>
      <c r="C26" s="180"/>
      <c r="D26" s="180"/>
      <c r="E26" s="216"/>
      <c r="F26" s="217"/>
      <c r="G26" s="215"/>
      <c r="H26" s="53"/>
      <c r="I26" s="98"/>
    </row>
    <row r="27" spans="1:9" s="83" customFormat="1" ht="46.5" x14ac:dyDescent="0.35">
      <c r="A27" s="82"/>
      <c r="B27" s="82"/>
      <c r="C27" s="181"/>
      <c r="D27" s="181"/>
      <c r="E27" s="216" t="s">
        <v>15</v>
      </c>
      <c r="F27" s="221" t="s">
        <v>9</v>
      </c>
      <c r="G27" s="188"/>
      <c r="H27" s="131"/>
      <c r="I27" s="265"/>
    </row>
    <row r="28" spans="1:9" x14ac:dyDescent="0.35">
      <c r="A28" s="32"/>
      <c r="B28" s="32"/>
      <c r="C28" s="180"/>
      <c r="D28" s="180"/>
      <c r="E28" s="216"/>
      <c r="F28" s="217"/>
      <c r="G28" s="215"/>
      <c r="H28" s="53"/>
      <c r="I28" s="98"/>
    </row>
    <row r="29" spans="1:9" s="83" customFormat="1" ht="31" x14ac:dyDescent="0.35">
      <c r="A29" s="82"/>
      <c r="B29" s="82"/>
      <c r="C29" s="181"/>
      <c r="D29" s="181"/>
      <c r="E29" s="216" t="s">
        <v>16</v>
      </c>
      <c r="F29" s="221" t="s">
        <v>9</v>
      </c>
      <c r="G29" s="188"/>
      <c r="H29" s="131"/>
      <c r="I29" s="265"/>
    </row>
    <row r="30" spans="1:9" x14ac:dyDescent="0.35">
      <c r="A30" s="32"/>
      <c r="B30" s="32"/>
      <c r="C30" s="180"/>
      <c r="D30" s="180"/>
      <c r="E30" s="216"/>
      <c r="F30" s="217"/>
      <c r="G30" s="215"/>
      <c r="H30" s="53"/>
      <c r="I30" s="98"/>
    </row>
    <row r="31" spans="1:9" x14ac:dyDescent="0.35">
      <c r="A31" s="32"/>
      <c r="B31" s="32"/>
      <c r="C31" s="32"/>
      <c r="D31" s="32"/>
      <c r="E31" s="222" t="s">
        <v>108</v>
      </c>
      <c r="F31" s="214" t="s">
        <v>9</v>
      </c>
      <c r="G31" s="215"/>
      <c r="H31" s="53"/>
      <c r="I31" s="98"/>
    </row>
    <row r="32" spans="1:9" x14ac:dyDescent="0.35">
      <c r="A32" s="32"/>
      <c r="B32" s="32"/>
      <c r="C32" s="32"/>
      <c r="D32" s="32"/>
      <c r="E32" s="216"/>
      <c r="F32" s="217"/>
      <c r="G32" s="215"/>
      <c r="H32" s="53"/>
      <c r="I32" s="98"/>
    </row>
    <row r="33" spans="1:9" s="31" customFormat="1" ht="46.5" x14ac:dyDescent="0.35">
      <c r="A33" s="35"/>
      <c r="B33" s="35"/>
      <c r="C33" s="35"/>
      <c r="D33" s="182"/>
      <c r="E33" s="223" t="s">
        <v>221</v>
      </c>
      <c r="F33" s="224" t="s">
        <v>9</v>
      </c>
      <c r="G33" s="220"/>
      <c r="H33" s="99"/>
      <c r="I33" s="264"/>
    </row>
    <row r="34" spans="1:9" x14ac:dyDescent="0.35">
      <c r="A34" s="32"/>
      <c r="B34" s="32"/>
      <c r="C34" s="32"/>
      <c r="D34" s="183"/>
      <c r="E34" s="225"/>
      <c r="F34" s="217"/>
      <c r="G34" s="215"/>
      <c r="H34" s="53"/>
      <c r="I34" s="98"/>
    </row>
    <row r="35" spans="1:9" s="87" customFormat="1" ht="46.5" x14ac:dyDescent="0.35">
      <c r="A35" s="35"/>
      <c r="B35" s="34"/>
      <c r="C35" s="184">
        <f>C21+1</f>
        <v>6</v>
      </c>
      <c r="D35" s="184"/>
      <c r="E35" s="226" t="s">
        <v>83</v>
      </c>
      <c r="F35" s="227" t="s">
        <v>4</v>
      </c>
      <c r="G35" s="220">
        <v>30</v>
      </c>
      <c r="H35" s="99"/>
      <c r="I35" s="264">
        <f t="shared" ref="I35" si="2">ROUND(H35*G35,2)</f>
        <v>0</v>
      </c>
    </row>
    <row r="36" spans="1:9" x14ac:dyDescent="0.35">
      <c r="A36" s="32"/>
      <c r="B36" s="32"/>
      <c r="C36" s="184"/>
      <c r="D36" s="184"/>
      <c r="E36" s="218"/>
      <c r="F36" s="228"/>
      <c r="G36" s="220"/>
      <c r="H36" s="99"/>
      <c r="I36" s="264"/>
    </row>
    <row r="37" spans="1:9" x14ac:dyDescent="0.35">
      <c r="A37" s="32"/>
      <c r="B37" s="33"/>
      <c r="C37" s="32"/>
      <c r="D37" s="32"/>
      <c r="E37" s="229" t="s">
        <v>107</v>
      </c>
      <c r="F37" s="230" t="s">
        <v>9</v>
      </c>
      <c r="G37" s="231"/>
      <c r="H37" s="53"/>
      <c r="I37" s="266"/>
    </row>
    <row r="38" spans="1:9" x14ac:dyDescent="0.35">
      <c r="A38" s="32"/>
      <c r="B38" s="33"/>
      <c r="C38" s="32"/>
      <c r="D38" s="32"/>
      <c r="E38" s="232"/>
      <c r="F38" s="230"/>
      <c r="G38" s="231"/>
      <c r="H38" s="53"/>
      <c r="I38" s="266"/>
    </row>
    <row r="39" spans="1:9" s="87" customFormat="1" ht="31" x14ac:dyDescent="0.35">
      <c r="A39" s="34"/>
      <c r="B39" s="34"/>
      <c r="C39" s="35">
        <f>C35+1</f>
        <v>7</v>
      </c>
      <c r="D39" s="35"/>
      <c r="E39" s="207" t="s">
        <v>228</v>
      </c>
      <c r="F39" s="211" t="s">
        <v>224</v>
      </c>
      <c r="G39" s="212">
        <v>1</v>
      </c>
      <c r="H39" s="99"/>
      <c r="I39" s="263">
        <f>G39*H39</f>
        <v>0</v>
      </c>
    </row>
    <row r="40" spans="1:9" x14ac:dyDescent="0.35">
      <c r="A40" s="22"/>
      <c r="B40" s="22"/>
      <c r="C40" s="35"/>
      <c r="D40" s="35"/>
      <c r="E40" s="233"/>
      <c r="F40" s="234"/>
      <c r="G40" s="212"/>
      <c r="H40" s="99"/>
      <c r="I40" s="263"/>
    </row>
    <row r="41" spans="1:9" x14ac:dyDescent="0.35">
      <c r="A41" s="22"/>
      <c r="B41" s="22"/>
      <c r="C41" s="35"/>
      <c r="D41" s="35"/>
      <c r="E41" s="229" t="s">
        <v>7</v>
      </c>
      <c r="F41" s="234"/>
      <c r="G41" s="212"/>
      <c r="H41" s="99"/>
      <c r="I41" s="263"/>
    </row>
    <row r="42" spans="1:9" x14ac:dyDescent="0.35">
      <c r="A42" s="22"/>
      <c r="B42" s="22"/>
      <c r="C42" s="35"/>
      <c r="D42" s="35"/>
      <c r="E42" s="229"/>
      <c r="F42" s="234"/>
      <c r="G42" s="212"/>
      <c r="H42" s="99"/>
      <c r="I42" s="263"/>
    </row>
    <row r="43" spans="1:9" x14ac:dyDescent="0.35">
      <c r="A43" s="22"/>
      <c r="B43" s="22"/>
      <c r="C43" s="35"/>
      <c r="D43" s="35"/>
      <c r="E43" s="235" t="s">
        <v>206</v>
      </c>
      <c r="F43" s="234"/>
      <c r="G43" s="212"/>
      <c r="H43" s="99"/>
      <c r="I43" s="263"/>
    </row>
    <row r="44" spans="1:9" x14ac:dyDescent="0.35">
      <c r="A44" s="22"/>
      <c r="B44" s="22"/>
      <c r="C44" s="35"/>
      <c r="D44" s="35"/>
      <c r="E44" s="233"/>
      <c r="F44" s="234"/>
      <c r="G44" s="212"/>
      <c r="H44" s="99"/>
      <c r="I44" s="263"/>
    </row>
    <row r="45" spans="1:9" x14ac:dyDescent="0.35">
      <c r="A45" s="22"/>
      <c r="B45" s="22"/>
      <c r="C45" s="35"/>
      <c r="D45" s="35"/>
      <c r="E45" s="232" t="s">
        <v>10</v>
      </c>
      <c r="F45" s="234"/>
      <c r="G45" s="212"/>
      <c r="H45" s="99"/>
      <c r="I45" s="263"/>
    </row>
    <row r="46" spans="1:9" x14ac:dyDescent="0.35">
      <c r="A46" s="22"/>
      <c r="B46" s="22"/>
      <c r="C46" s="35"/>
      <c r="D46" s="35"/>
      <c r="E46" s="232"/>
      <c r="F46" s="234"/>
      <c r="G46" s="212"/>
      <c r="H46" s="99"/>
      <c r="I46" s="263"/>
    </row>
    <row r="47" spans="1:9" x14ac:dyDescent="0.35">
      <c r="A47" s="22"/>
      <c r="B47" s="22"/>
      <c r="C47" s="35"/>
      <c r="D47" s="35"/>
      <c r="E47" s="232" t="s">
        <v>26</v>
      </c>
      <c r="F47" s="234"/>
      <c r="G47" s="212"/>
      <c r="H47" s="99"/>
      <c r="I47" s="263"/>
    </row>
    <row r="48" spans="1:9" x14ac:dyDescent="0.35">
      <c r="A48" s="22"/>
      <c r="B48" s="22"/>
      <c r="C48" s="35"/>
      <c r="D48" s="35"/>
      <c r="E48" s="232"/>
      <c r="F48" s="234"/>
      <c r="G48" s="212"/>
      <c r="H48" s="99"/>
      <c r="I48" s="263"/>
    </row>
    <row r="49" spans="1:9" ht="31" x14ac:dyDescent="0.35">
      <c r="A49" s="22"/>
      <c r="B49" s="22"/>
      <c r="C49" s="35"/>
      <c r="D49" s="35"/>
      <c r="E49" s="232" t="s">
        <v>27</v>
      </c>
      <c r="F49" s="234"/>
      <c r="G49" s="212"/>
      <c r="H49" s="99"/>
      <c r="I49" s="263"/>
    </row>
    <row r="50" spans="1:9" x14ac:dyDescent="0.35">
      <c r="A50" s="22"/>
      <c r="B50" s="22"/>
      <c r="C50" s="35"/>
      <c r="D50" s="35"/>
      <c r="E50" s="232"/>
      <c r="F50" s="234"/>
      <c r="G50" s="212"/>
      <c r="H50" s="99"/>
      <c r="I50" s="263"/>
    </row>
    <row r="51" spans="1:9" s="31" customFormat="1" ht="46.5" x14ac:dyDescent="0.35">
      <c r="A51" s="24"/>
      <c r="B51" s="24"/>
      <c r="C51" s="35"/>
      <c r="D51" s="35"/>
      <c r="E51" s="233" t="s">
        <v>28</v>
      </c>
      <c r="F51" s="234"/>
      <c r="G51" s="212"/>
      <c r="H51" s="99"/>
      <c r="I51" s="263"/>
    </row>
    <row r="52" spans="1:9" x14ac:dyDescent="0.35">
      <c r="A52" s="22"/>
      <c r="B52" s="22"/>
      <c r="C52" s="35"/>
      <c r="D52" s="35"/>
      <c r="E52" s="233"/>
      <c r="F52" s="234"/>
      <c r="G52" s="212"/>
      <c r="H52" s="99"/>
      <c r="I52" s="263"/>
    </row>
    <row r="53" spans="1:9" ht="46.5" x14ac:dyDescent="0.35">
      <c r="A53" s="22"/>
      <c r="B53" s="22"/>
      <c r="C53" s="32"/>
      <c r="D53" s="32"/>
      <c r="E53" s="236" t="s">
        <v>17</v>
      </c>
      <c r="F53" s="237"/>
      <c r="G53" s="231"/>
      <c r="H53" s="53"/>
      <c r="I53" s="266"/>
    </row>
    <row r="54" spans="1:9" x14ac:dyDescent="0.35">
      <c r="A54" s="22"/>
      <c r="B54" s="22"/>
      <c r="C54" s="35"/>
      <c r="D54" s="35"/>
      <c r="E54" s="232"/>
      <c r="F54" s="234"/>
      <c r="G54" s="212"/>
      <c r="H54" s="99"/>
      <c r="I54" s="263"/>
    </row>
    <row r="55" spans="1:9" ht="31" x14ac:dyDescent="0.35">
      <c r="A55" s="22"/>
      <c r="B55" s="22"/>
      <c r="C55" s="32"/>
      <c r="D55" s="32"/>
      <c r="E55" s="236" t="s">
        <v>29</v>
      </c>
      <c r="F55" s="237"/>
      <c r="G55" s="231"/>
      <c r="H55" s="53"/>
      <c r="I55" s="266"/>
    </row>
    <row r="56" spans="1:9" x14ac:dyDescent="0.35">
      <c r="A56" s="22"/>
      <c r="B56" s="22"/>
      <c r="C56" s="35"/>
      <c r="D56" s="35"/>
      <c r="E56" s="232"/>
      <c r="F56" s="234"/>
      <c r="G56" s="212"/>
      <c r="H56" s="99"/>
      <c r="I56" s="263"/>
    </row>
    <row r="57" spans="1:9" s="31" customFormat="1" ht="31" x14ac:dyDescent="0.35">
      <c r="A57" s="24"/>
      <c r="B57" s="24"/>
      <c r="C57" s="35"/>
      <c r="D57" s="35"/>
      <c r="E57" s="233" t="s">
        <v>30</v>
      </c>
      <c r="F57" s="234"/>
      <c r="G57" s="212"/>
      <c r="H57" s="99"/>
      <c r="I57" s="263"/>
    </row>
    <row r="58" spans="1:9" x14ac:dyDescent="0.35">
      <c r="A58" s="22"/>
      <c r="B58" s="22"/>
      <c r="C58" s="35"/>
      <c r="D58" s="35"/>
      <c r="E58" s="232"/>
      <c r="F58" s="234"/>
      <c r="G58" s="212"/>
      <c r="H58" s="99"/>
      <c r="I58" s="263"/>
    </row>
    <row r="59" spans="1:9" s="31" customFormat="1" ht="46.5" x14ac:dyDescent="0.35">
      <c r="A59" s="24"/>
      <c r="B59" s="24"/>
      <c r="C59" s="35"/>
      <c r="D59" s="35"/>
      <c r="E59" s="233" t="s">
        <v>31</v>
      </c>
      <c r="F59" s="234"/>
      <c r="G59" s="212"/>
      <c r="H59" s="99"/>
      <c r="I59" s="263"/>
    </row>
    <row r="60" spans="1:9" x14ac:dyDescent="0.35">
      <c r="A60" s="22"/>
      <c r="B60" s="22"/>
      <c r="C60" s="35"/>
      <c r="D60" s="35"/>
      <c r="E60" s="232"/>
      <c r="F60" s="234"/>
      <c r="G60" s="212"/>
      <c r="H60" s="99"/>
      <c r="I60" s="263"/>
    </row>
    <row r="61" spans="1:9" ht="31" x14ac:dyDescent="0.35">
      <c r="A61" s="22"/>
      <c r="B61" s="22"/>
      <c r="C61" s="32"/>
      <c r="D61" s="32"/>
      <c r="E61" s="236" t="s">
        <v>18</v>
      </c>
      <c r="F61" s="237"/>
      <c r="G61" s="231"/>
      <c r="H61" s="53"/>
      <c r="I61" s="266"/>
    </row>
    <row r="62" spans="1:9" x14ac:dyDescent="0.35">
      <c r="A62" s="22"/>
      <c r="B62" s="22"/>
      <c r="C62" s="35"/>
      <c r="D62" s="35"/>
      <c r="E62" s="233"/>
      <c r="F62" s="234"/>
      <c r="G62" s="212"/>
      <c r="H62" s="99"/>
      <c r="I62" s="263"/>
    </row>
    <row r="63" spans="1:9" s="31" customFormat="1" ht="31" x14ac:dyDescent="0.35">
      <c r="A63" s="24"/>
      <c r="B63" s="24"/>
      <c r="C63" s="35"/>
      <c r="D63" s="35"/>
      <c r="E63" s="233" t="s">
        <v>115</v>
      </c>
      <c r="F63" s="234"/>
      <c r="G63" s="212"/>
      <c r="H63" s="99"/>
      <c r="I63" s="263"/>
    </row>
    <row r="64" spans="1:9" s="81" customFormat="1" x14ac:dyDescent="0.35">
      <c r="A64" s="84"/>
      <c r="B64" s="84"/>
      <c r="C64" s="185"/>
      <c r="D64" s="185"/>
      <c r="E64" s="238"/>
      <c r="F64" s="239"/>
      <c r="G64" s="240"/>
      <c r="H64" s="99"/>
      <c r="I64" s="263"/>
    </row>
    <row r="65" spans="1:9" s="85" customFormat="1" ht="31" x14ac:dyDescent="0.35">
      <c r="A65" s="22"/>
      <c r="B65" s="22"/>
      <c r="C65" s="35"/>
      <c r="D65" s="35"/>
      <c r="E65" s="241" t="s">
        <v>114</v>
      </c>
      <c r="F65" s="211"/>
      <c r="G65" s="212"/>
      <c r="H65" s="99"/>
      <c r="I65" s="263"/>
    </row>
    <row r="66" spans="1:9" s="85" customFormat="1" x14ac:dyDescent="0.35">
      <c r="A66" s="22"/>
      <c r="B66" s="22"/>
      <c r="C66" s="35"/>
      <c r="D66" s="35"/>
      <c r="E66" s="207"/>
      <c r="F66" s="211"/>
      <c r="G66" s="212"/>
      <c r="H66" s="99"/>
      <c r="I66" s="263"/>
    </row>
    <row r="67" spans="1:9" s="85" customFormat="1" x14ac:dyDescent="0.35">
      <c r="A67" s="22"/>
      <c r="B67" s="22"/>
      <c r="C67" s="35"/>
      <c r="D67" s="32" t="s">
        <v>118</v>
      </c>
      <c r="E67" s="242" t="s">
        <v>92</v>
      </c>
      <c r="F67" s="211"/>
      <c r="G67" s="193"/>
      <c r="H67" s="99"/>
      <c r="I67" s="263"/>
    </row>
    <row r="68" spans="1:9" s="85" customFormat="1" x14ac:dyDescent="0.35">
      <c r="A68" s="22"/>
      <c r="B68" s="22"/>
      <c r="C68" s="35"/>
      <c r="D68" s="35"/>
      <c r="E68" s="207"/>
      <c r="F68" s="211"/>
      <c r="G68" s="193"/>
      <c r="H68" s="99"/>
      <c r="I68" s="263"/>
    </row>
    <row r="69" spans="1:9" s="85" customFormat="1" x14ac:dyDescent="0.35">
      <c r="A69" s="22"/>
      <c r="B69" s="22"/>
      <c r="C69" s="186"/>
      <c r="D69" s="35" t="s">
        <v>217</v>
      </c>
      <c r="E69" s="243" t="s">
        <v>219</v>
      </c>
      <c r="F69" s="244"/>
      <c r="G69" s="193"/>
      <c r="H69" s="99"/>
      <c r="I69" s="267"/>
    </row>
    <row r="70" spans="1:9" s="85" customFormat="1" x14ac:dyDescent="0.35">
      <c r="A70" s="22"/>
      <c r="B70" s="22"/>
      <c r="C70" s="186"/>
      <c r="D70" s="186"/>
      <c r="E70" s="245"/>
      <c r="F70" s="244"/>
      <c r="G70" s="193"/>
      <c r="H70" s="99"/>
      <c r="I70" s="267"/>
    </row>
    <row r="71" spans="1:9" s="85" customFormat="1" x14ac:dyDescent="0.35">
      <c r="A71" s="22"/>
      <c r="B71" s="22"/>
      <c r="C71" s="35">
        <f>C39+1</f>
        <v>8</v>
      </c>
      <c r="D71" s="35" t="s">
        <v>218</v>
      </c>
      <c r="E71" s="207" t="s">
        <v>216</v>
      </c>
      <c r="F71" s="82" t="s">
        <v>24</v>
      </c>
      <c r="G71" s="246">
        <f>20*0.3*0.5</f>
        <v>3</v>
      </c>
      <c r="H71" s="132"/>
      <c r="I71" s="98">
        <f>G71*H71</f>
        <v>0</v>
      </c>
    </row>
    <row r="72" spans="1:9" s="85" customFormat="1" x14ac:dyDescent="0.35">
      <c r="A72" s="22"/>
      <c r="B72" s="22"/>
      <c r="C72" s="35"/>
      <c r="D72" s="35"/>
      <c r="E72" s="207"/>
      <c r="F72" s="211"/>
      <c r="G72" s="212"/>
      <c r="H72" s="99"/>
      <c r="I72" s="263"/>
    </row>
    <row r="73" spans="1:9" s="85" customFormat="1" x14ac:dyDescent="0.35">
      <c r="A73" s="22"/>
      <c r="B73" s="22"/>
      <c r="C73" s="35">
        <f>C71+1</f>
        <v>9</v>
      </c>
      <c r="D73" s="187" t="s">
        <v>196</v>
      </c>
      <c r="E73" s="247" t="s">
        <v>109</v>
      </c>
      <c r="F73" s="82" t="s">
        <v>24</v>
      </c>
      <c r="G73" s="246">
        <f>G71</f>
        <v>3</v>
      </c>
      <c r="H73" s="132"/>
      <c r="I73" s="98">
        <f>G73*H73</f>
        <v>0</v>
      </c>
    </row>
    <row r="74" spans="1:9" s="85" customFormat="1" x14ac:dyDescent="0.35">
      <c r="A74" s="22"/>
      <c r="B74" s="22"/>
      <c r="C74" s="35"/>
      <c r="D74" s="35"/>
      <c r="E74" s="247"/>
      <c r="F74" s="82"/>
      <c r="G74" s="246"/>
      <c r="H74" s="132"/>
      <c r="I74" s="263"/>
    </row>
    <row r="75" spans="1:9" s="87" customFormat="1" ht="31" x14ac:dyDescent="0.35">
      <c r="A75" s="24"/>
      <c r="B75" s="24"/>
      <c r="C75" s="35">
        <f>C73+1</f>
        <v>10</v>
      </c>
      <c r="D75" s="35"/>
      <c r="E75" s="248" t="s">
        <v>110</v>
      </c>
      <c r="F75" s="35" t="s">
        <v>4</v>
      </c>
      <c r="G75" s="249">
        <v>20</v>
      </c>
      <c r="H75" s="133"/>
      <c r="I75" s="264">
        <f>G75*H75</f>
        <v>0</v>
      </c>
    </row>
    <row r="76" spans="1:9" s="85" customFormat="1" x14ac:dyDescent="0.35">
      <c r="A76" s="22"/>
      <c r="B76" s="22"/>
      <c r="C76" s="35"/>
      <c r="D76" s="35"/>
      <c r="E76" s="207"/>
      <c r="F76" s="211"/>
      <c r="G76" s="212"/>
      <c r="H76" s="99"/>
      <c r="I76" s="263"/>
    </row>
    <row r="77" spans="1:9" s="85" customFormat="1" x14ac:dyDescent="0.35">
      <c r="A77" s="22"/>
      <c r="B77" s="22"/>
      <c r="C77" s="35"/>
      <c r="D77" s="35"/>
      <c r="E77" s="222" t="s">
        <v>32</v>
      </c>
      <c r="F77" s="250" t="s">
        <v>9</v>
      </c>
      <c r="G77" s="215"/>
      <c r="H77" s="53"/>
      <c r="I77" s="263"/>
    </row>
    <row r="78" spans="1:9" s="85" customFormat="1" x14ac:dyDescent="0.35">
      <c r="A78" s="22"/>
      <c r="B78" s="22"/>
      <c r="C78" s="35"/>
      <c r="D78" s="35"/>
      <c r="E78" s="251"/>
      <c r="F78" s="252"/>
      <c r="G78" s="215"/>
      <c r="H78" s="53"/>
      <c r="I78" s="98"/>
    </row>
    <row r="79" spans="1:9" s="85" customFormat="1" ht="31" x14ac:dyDescent="0.35">
      <c r="A79" s="22"/>
      <c r="B79" s="22"/>
      <c r="C79" s="35"/>
      <c r="D79" s="35"/>
      <c r="E79" s="222" t="s">
        <v>116</v>
      </c>
      <c r="F79" s="250" t="s">
        <v>9</v>
      </c>
      <c r="G79" s="215"/>
      <c r="H79" s="53"/>
      <c r="I79" s="98"/>
    </row>
    <row r="80" spans="1:9" s="85" customFormat="1" x14ac:dyDescent="0.35">
      <c r="A80" s="22"/>
      <c r="B80" s="22"/>
      <c r="C80" s="35"/>
      <c r="D80" s="35"/>
      <c r="E80" s="251"/>
      <c r="F80" s="252"/>
      <c r="G80" s="215"/>
      <c r="H80" s="53"/>
      <c r="I80" s="98"/>
    </row>
    <row r="81" spans="1:18" s="85" customFormat="1" x14ac:dyDescent="0.35">
      <c r="A81" s="22"/>
      <c r="B81" s="22"/>
      <c r="C81" s="35">
        <f>C75+1</f>
        <v>11</v>
      </c>
      <c r="D81" s="35"/>
      <c r="E81" s="251" t="s">
        <v>112</v>
      </c>
      <c r="F81" s="252" t="s">
        <v>4</v>
      </c>
      <c r="G81" s="215">
        <v>30</v>
      </c>
      <c r="H81" s="53"/>
      <c r="I81" s="98">
        <f>G81*H81</f>
        <v>0</v>
      </c>
    </row>
    <row r="82" spans="1:18" s="85" customFormat="1" x14ac:dyDescent="0.35">
      <c r="A82" s="22"/>
      <c r="B82" s="22"/>
      <c r="C82" s="35"/>
      <c r="D82" s="35"/>
      <c r="E82" s="251"/>
      <c r="F82" s="252"/>
      <c r="G82" s="215"/>
      <c r="H82" s="53"/>
      <c r="I82" s="98"/>
    </row>
    <row r="83" spans="1:18" s="85" customFormat="1" x14ac:dyDescent="0.35">
      <c r="A83" s="22"/>
      <c r="B83" s="22"/>
      <c r="C83" s="35">
        <f>C81+1</f>
        <v>12</v>
      </c>
      <c r="D83" s="35"/>
      <c r="E83" s="251" t="s">
        <v>111</v>
      </c>
      <c r="F83" s="252" t="s">
        <v>4</v>
      </c>
      <c r="G83" s="215">
        <v>30</v>
      </c>
      <c r="H83" s="53"/>
      <c r="I83" s="98">
        <f>G83*H83</f>
        <v>0</v>
      </c>
    </row>
    <row r="84" spans="1:18" s="85" customFormat="1" x14ac:dyDescent="0.35">
      <c r="A84" s="22"/>
      <c r="B84" s="22"/>
      <c r="C84" s="35"/>
      <c r="D84" s="35"/>
      <c r="E84" s="251"/>
      <c r="F84" s="252"/>
      <c r="G84" s="215"/>
      <c r="H84" s="53"/>
      <c r="I84" s="98"/>
    </row>
    <row r="85" spans="1:18" s="85" customFormat="1" x14ac:dyDescent="0.35">
      <c r="A85" s="22"/>
      <c r="B85" s="22"/>
      <c r="C85" s="35">
        <f>C83+1</f>
        <v>13</v>
      </c>
      <c r="D85" s="35"/>
      <c r="E85" s="251" t="s">
        <v>113</v>
      </c>
      <c r="F85" s="252" t="s">
        <v>4</v>
      </c>
      <c r="G85" s="215">
        <v>30</v>
      </c>
      <c r="H85" s="53"/>
      <c r="I85" s="98">
        <f>G85*H85</f>
        <v>0</v>
      </c>
    </row>
    <row r="86" spans="1:18" s="81" customFormat="1" x14ac:dyDescent="0.35">
      <c r="A86" s="84"/>
      <c r="B86" s="84"/>
      <c r="C86" s="185"/>
      <c r="D86" s="185"/>
      <c r="E86" s="253"/>
      <c r="F86" s="254"/>
      <c r="G86" s="255"/>
      <c r="H86" s="53"/>
      <c r="I86" s="98"/>
    </row>
    <row r="87" spans="1:18" s="64" customFormat="1" x14ac:dyDescent="0.35">
      <c r="A87" s="135"/>
      <c r="B87" s="136"/>
      <c r="C87" s="188"/>
      <c r="D87" s="188"/>
      <c r="E87" s="222" t="s">
        <v>33</v>
      </c>
      <c r="F87" s="250" t="s">
        <v>9</v>
      </c>
      <c r="G87" s="215"/>
      <c r="H87" s="53"/>
      <c r="I87" s="98"/>
      <c r="J87" s="37"/>
      <c r="L87" s="105"/>
      <c r="M87" s="105"/>
      <c r="N87" s="105"/>
      <c r="R87" s="105"/>
    </row>
    <row r="88" spans="1:18" s="64" customFormat="1" x14ac:dyDescent="0.35">
      <c r="A88" s="135"/>
      <c r="B88" s="136"/>
      <c r="C88" s="188"/>
      <c r="D88" s="188"/>
      <c r="E88" s="251"/>
      <c r="F88" s="252"/>
      <c r="G88" s="215"/>
      <c r="H88" s="53"/>
      <c r="I88" s="98"/>
      <c r="J88" s="37"/>
      <c r="L88" s="105"/>
      <c r="M88" s="105"/>
      <c r="N88" s="105"/>
      <c r="R88" s="105"/>
    </row>
    <row r="89" spans="1:18" s="64" customFormat="1" x14ac:dyDescent="0.35">
      <c r="A89" s="135"/>
      <c r="B89" s="136"/>
      <c r="C89" s="188"/>
      <c r="D89" s="188"/>
      <c r="E89" s="222" t="s">
        <v>34</v>
      </c>
      <c r="F89" s="250" t="s">
        <v>9</v>
      </c>
      <c r="G89" s="215"/>
      <c r="H89" s="53"/>
      <c r="I89" s="98"/>
      <c r="J89" s="37"/>
      <c r="L89" s="105"/>
      <c r="M89" s="105"/>
      <c r="N89" s="105"/>
      <c r="R89" s="105"/>
    </row>
    <row r="90" spans="1:18" s="64" customFormat="1" x14ac:dyDescent="0.35">
      <c r="A90" s="135"/>
      <c r="B90" s="136"/>
      <c r="C90" s="188"/>
      <c r="D90" s="188"/>
      <c r="E90" s="251"/>
      <c r="F90" s="252"/>
      <c r="G90" s="215"/>
      <c r="H90" s="53"/>
      <c r="I90" s="98"/>
      <c r="J90" s="37"/>
      <c r="L90" s="105"/>
      <c r="M90" s="105"/>
      <c r="N90" s="105"/>
      <c r="R90" s="105"/>
    </row>
    <row r="91" spans="1:18" s="64" customFormat="1" x14ac:dyDescent="0.35">
      <c r="A91" s="135"/>
      <c r="B91" s="136"/>
      <c r="C91" s="188">
        <f>C85+1</f>
        <v>14</v>
      </c>
      <c r="D91" s="188"/>
      <c r="E91" s="251" t="s">
        <v>112</v>
      </c>
      <c r="F91" s="252" t="s">
        <v>224</v>
      </c>
      <c r="G91" s="215">
        <v>2</v>
      </c>
      <c r="H91" s="53"/>
      <c r="I91" s="98">
        <f>G91*H91</f>
        <v>0</v>
      </c>
      <c r="J91" s="37"/>
      <c r="L91" s="105"/>
      <c r="M91" s="105"/>
      <c r="N91" s="105"/>
      <c r="R91" s="105"/>
    </row>
    <row r="92" spans="1:18" s="64" customFormat="1" x14ac:dyDescent="0.35">
      <c r="A92" s="135"/>
      <c r="B92" s="136"/>
      <c r="C92" s="188"/>
      <c r="D92" s="188"/>
      <c r="E92" s="251"/>
      <c r="F92" s="252"/>
      <c r="G92" s="215"/>
      <c r="H92" s="53"/>
      <c r="I92" s="98"/>
      <c r="J92" s="37"/>
      <c r="L92" s="105"/>
      <c r="M92" s="105"/>
      <c r="N92" s="105"/>
      <c r="R92" s="105"/>
    </row>
    <row r="93" spans="1:18" s="64" customFormat="1" x14ac:dyDescent="0.35">
      <c r="A93" s="135"/>
      <c r="B93" s="136"/>
      <c r="C93" s="188">
        <f>C91+1</f>
        <v>15</v>
      </c>
      <c r="D93" s="188"/>
      <c r="E93" s="251" t="s">
        <v>111</v>
      </c>
      <c r="F93" s="252" t="s">
        <v>224</v>
      </c>
      <c r="G93" s="215">
        <v>2</v>
      </c>
      <c r="H93" s="53"/>
      <c r="I93" s="98">
        <f>G93*H93</f>
        <v>0</v>
      </c>
      <c r="J93" s="37"/>
      <c r="L93" s="105"/>
      <c r="M93" s="105"/>
      <c r="N93" s="105"/>
      <c r="R93" s="105"/>
    </row>
    <row r="94" spans="1:18" s="64" customFormat="1" x14ac:dyDescent="0.35">
      <c r="A94" s="135"/>
      <c r="B94" s="136"/>
      <c r="C94" s="188"/>
      <c r="D94" s="188"/>
      <c r="E94" s="251"/>
      <c r="F94" s="252"/>
      <c r="G94" s="215"/>
      <c r="H94" s="53"/>
      <c r="I94" s="98"/>
      <c r="J94" s="37"/>
      <c r="L94" s="105"/>
      <c r="M94" s="105"/>
      <c r="N94" s="105"/>
      <c r="R94" s="105"/>
    </row>
    <row r="95" spans="1:18" s="64" customFormat="1" x14ac:dyDescent="0.35">
      <c r="A95" s="135"/>
      <c r="B95" s="136"/>
      <c r="C95" s="188">
        <f>C93+1</f>
        <v>16</v>
      </c>
      <c r="D95" s="188"/>
      <c r="E95" s="251" t="s">
        <v>113</v>
      </c>
      <c r="F95" s="252" t="s">
        <v>224</v>
      </c>
      <c r="G95" s="215">
        <v>2</v>
      </c>
      <c r="H95" s="53"/>
      <c r="I95" s="98">
        <f>G95*H95</f>
        <v>0</v>
      </c>
      <c r="J95" s="37"/>
      <c r="L95" s="105"/>
      <c r="M95" s="105"/>
      <c r="N95" s="105"/>
      <c r="R95" s="105"/>
    </row>
    <row r="96" spans="1:18" s="64" customFormat="1" x14ac:dyDescent="0.35">
      <c r="A96" s="135"/>
      <c r="B96" s="136"/>
      <c r="C96" s="189"/>
      <c r="D96" s="189"/>
      <c r="E96" s="251"/>
      <c r="F96" s="252"/>
      <c r="G96" s="215"/>
      <c r="H96" s="53"/>
      <c r="I96" s="98"/>
      <c r="J96" s="37"/>
      <c r="L96" s="105"/>
      <c r="M96" s="105"/>
      <c r="N96" s="105"/>
      <c r="R96" s="105"/>
    </row>
    <row r="97" spans="1:9" x14ac:dyDescent="0.35">
      <c r="A97" s="32"/>
      <c r="B97" s="32"/>
      <c r="C97" s="190"/>
      <c r="D97" s="190"/>
      <c r="E97" s="222" t="s">
        <v>6</v>
      </c>
      <c r="F97" s="250" t="s">
        <v>9</v>
      </c>
      <c r="G97" s="215"/>
      <c r="H97" s="53"/>
      <c r="I97" s="98"/>
    </row>
    <row r="98" spans="1:9" x14ac:dyDescent="0.35">
      <c r="A98" s="32"/>
      <c r="B98" s="32"/>
      <c r="C98" s="190"/>
      <c r="D98" s="190"/>
      <c r="E98" s="251"/>
      <c r="F98" s="252"/>
      <c r="G98" s="215"/>
      <c r="H98" s="53"/>
      <c r="I98" s="98"/>
    </row>
    <row r="99" spans="1:9" s="31" customFormat="1" x14ac:dyDescent="0.35">
      <c r="A99" s="35"/>
      <c r="B99" s="35"/>
      <c r="C99" s="190"/>
      <c r="D99" s="190"/>
      <c r="E99" s="256" t="s">
        <v>207</v>
      </c>
      <c r="F99" s="250" t="s">
        <v>9</v>
      </c>
      <c r="G99" s="215"/>
      <c r="H99" s="53"/>
      <c r="I99" s="98"/>
    </row>
    <row r="100" spans="1:9" x14ac:dyDescent="0.35">
      <c r="A100" s="32"/>
      <c r="B100" s="32"/>
      <c r="C100" s="191"/>
      <c r="D100" s="191"/>
      <c r="E100" s="226"/>
      <c r="F100" s="227"/>
      <c r="G100" s="220"/>
      <c r="H100" s="99"/>
      <c r="I100" s="264"/>
    </row>
    <row r="101" spans="1:9" ht="46.5" x14ac:dyDescent="0.35">
      <c r="A101" s="32"/>
      <c r="B101" s="32"/>
      <c r="C101" s="192">
        <f>C95+1</f>
        <v>17</v>
      </c>
      <c r="D101" s="192"/>
      <c r="E101" s="226" t="s">
        <v>105</v>
      </c>
      <c r="F101" s="227" t="s">
        <v>8</v>
      </c>
      <c r="G101" s="220">
        <v>1</v>
      </c>
      <c r="H101" s="99"/>
      <c r="I101" s="264">
        <f>G101*H101</f>
        <v>0</v>
      </c>
    </row>
    <row r="102" spans="1:9" x14ac:dyDescent="0.35">
      <c r="A102" s="32"/>
      <c r="B102" s="32"/>
      <c r="C102" s="190"/>
      <c r="D102" s="190"/>
      <c r="E102" s="251"/>
      <c r="F102" s="252"/>
      <c r="G102" s="215"/>
      <c r="H102" s="53"/>
      <c r="I102" s="98"/>
    </row>
    <row r="103" spans="1:9" s="81" customFormat="1" ht="46.5" x14ac:dyDescent="0.35">
      <c r="A103" s="80"/>
      <c r="B103" s="80"/>
      <c r="C103" s="193">
        <f>C101+1</f>
        <v>18</v>
      </c>
      <c r="D103" s="194"/>
      <c r="E103" s="226" t="s">
        <v>215</v>
      </c>
      <c r="F103" s="227" t="s">
        <v>8</v>
      </c>
      <c r="G103" s="220">
        <v>1</v>
      </c>
      <c r="H103" s="99"/>
      <c r="I103" s="264">
        <f>G103*H103</f>
        <v>0</v>
      </c>
    </row>
    <row r="104" spans="1:9" x14ac:dyDescent="0.35">
      <c r="A104" s="32"/>
      <c r="B104" s="32"/>
      <c r="C104" s="191"/>
      <c r="D104" s="191"/>
      <c r="E104" s="226"/>
      <c r="F104" s="227"/>
      <c r="G104" s="220"/>
      <c r="H104" s="99"/>
      <c r="I104" s="264"/>
    </row>
    <row r="105" spans="1:9" ht="46.5" x14ac:dyDescent="0.35">
      <c r="A105" s="32"/>
      <c r="B105" s="32"/>
      <c r="C105" s="192">
        <f>C103+1</f>
        <v>19</v>
      </c>
      <c r="D105" s="192"/>
      <c r="E105" s="226" t="s">
        <v>214</v>
      </c>
      <c r="F105" s="227" t="s">
        <v>8</v>
      </c>
      <c r="G105" s="220">
        <v>1</v>
      </c>
      <c r="H105" s="99"/>
      <c r="I105" s="264">
        <f>G105*H105</f>
        <v>0</v>
      </c>
    </row>
    <row r="106" spans="1:9" x14ac:dyDescent="0.35">
      <c r="A106" s="32"/>
      <c r="B106" s="32"/>
      <c r="C106" s="191"/>
      <c r="D106" s="191"/>
      <c r="E106" s="226"/>
      <c r="F106" s="227"/>
      <c r="G106" s="220"/>
      <c r="H106" s="99"/>
      <c r="I106" s="264"/>
    </row>
    <row r="107" spans="1:9" s="81" customFormat="1" ht="46.5" x14ac:dyDescent="0.35">
      <c r="A107" s="80"/>
      <c r="B107" s="80"/>
      <c r="C107" s="192">
        <f>C105+1</f>
        <v>20</v>
      </c>
      <c r="D107" s="195"/>
      <c r="E107" s="226" t="s">
        <v>213</v>
      </c>
      <c r="F107" s="227" t="s">
        <v>8</v>
      </c>
      <c r="G107" s="220">
        <v>1</v>
      </c>
      <c r="H107" s="99"/>
      <c r="I107" s="264">
        <f>G107*H107</f>
        <v>0</v>
      </c>
    </row>
    <row r="108" spans="1:9" x14ac:dyDescent="0.35">
      <c r="A108" s="32"/>
      <c r="B108" s="32"/>
      <c r="C108" s="196"/>
      <c r="D108" s="197"/>
      <c r="E108" s="257"/>
      <c r="F108" s="35"/>
      <c r="G108" s="201"/>
      <c r="H108" s="58"/>
      <c r="I108" s="259"/>
    </row>
    <row r="109" spans="1:9" ht="14.5" customHeight="1" x14ac:dyDescent="0.35">
      <c r="A109" s="21"/>
      <c r="B109" s="22"/>
      <c r="C109" s="401" t="s">
        <v>76</v>
      </c>
      <c r="D109" s="402"/>
      <c r="E109" s="402"/>
      <c r="F109" s="402"/>
      <c r="G109" s="402"/>
      <c r="H109" s="403"/>
      <c r="I109" s="268"/>
    </row>
    <row r="110" spans="1:9" ht="15" customHeight="1" thickBot="1" x14ac:dyDescent="0.4">
      <c r="A110" s="23"/>
      <c r="B110" s="24"/>
      <c r="C110" s="404"/>
      <c r="D110" s="405"/>
      <c r="E110" s="405"/>
      <c r="F110" s="405"/>
      <c r="G110" s="405"/>
      <c r="H110" s="414"/>
      <c r="I110" s="269">
        <f>SUM(I4:I108)</f>
        <v>0</v>
      </c>
    </row>
    <row r="111" spans="1:9" ht="15.5" customHeight="1" thickTop="1" thickBot="1" x14ac:dyDescent="0.4">
      <c r="A111" s="21"/>
      <c r="B111" s="22"/>
      <c r="C111" s="407"/>
      <c r="D111" s="408"/>
      <c r="E111" s="408"/>
      <c r="F111" s="408"/>
      <c r="G111" s="408"/>
      <c r="H111" s="409"/>
      <c r="I111" s="270"/>
    </row>
  </sheetData>
  <sheetProtection algorithmName="SHA-512" hashValue="k/w8MPNAKVidsDlT7VlLh2XGorN7I4YuHQnFkt12Drr0i3t4jNkhz03J+A3rrejACVZdCOcL618hpqo5CqvVEw==" saltValue="RT+v1khcJB7kWg4NZsMzEw==" spinCount="100000" sheet="1" objects="1" scenarios="1"/>
  <mergeCells count="2">
    <mergeCell ref="E2:I2"/>
    <mergeCell ref="C109:H111"/>
  </mergeCells>
  <pageMargins left="0.7" right="0.7" top="0.75" bottom="0.75" header="0.3" footer="0.3"/>
  <pageSetup paperSize="9" scale="49" orientation="portrait" r:id="rId1"/>
  <headerFooter>
    <oddHeader xml:space="preserve">&amp;C KAPPA ROAD </oddHeader>
    <oddFooter xml:space="preserve">&amp;CKAPPA ROAD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FFB4-773C-4EDE-BD5A-5A42641850E9}">
  <dimension ref="B1:H20"/>
  <sheetViews>
    <sheetView showGridLines="0" view="pageBreakPreview" zoomScale="90" zoomScaleNormal="80" zoomScaleSheetLayoutView="90" workbookViewId="0">
      <selection activeCell="G10" sqref="G10"/>
    </sheetView>
  </sheetViews>
  <sheetFormatPr defaultRowHeight="18.75" customHeight="1" x14ac:dyDescent="0.35"/>
  <cols>
    <col min="1" max="1" width="2.453125" style="137" customWidth="1"/>
    <col min="2" max="2" width="2.81640625" style="145" customWidth="1"/>
    <col min="3" max="3" width="11.54296875" style="146" customWidth="1"/>
    <col min="4" max="4" width="65" style="145" customWidth="1"/>
    <col min="5" max="5" width="19.81640625" style="147" customWidth="1"/>
    <col min="6" max="6" width="3.1796875" style="145" customWidth="1"/>
    <col min="7" max="7" width="11.7265625" style="137" customWidth="1"/>
    <col min="8" max="8" width="17.36328125" style="137" bestFit="1" customWidth="1"/>
    <col min="9" max="258" width="8.7265625" style="137"/>
    <col min="259" max="259" width="8.54296875" style="137" customWidth="1"/>
    <col min="260" max="260" width="52.7265625" style="137" customWidth="1"/>
    <col min="261" max="261" width="20.26953125" style="137" customWidth="1"/>
    <col min="262" max="514" width="8.7265625" style="137"/>
    <col min="515" max="515" width="8.54296875" style="137" customWidth="1"/>
    <col min="516" max="516" width="52.7265625" style="137" customWidth="1"/>
    <col min="517" max="517" width="20.26953125" style="137" customWidth="1"/>
    <col min="518" max="770" width="8.7265625" style="137"/>
    <col min="771" max="771" width="8.54296875" style="137" customWidth="1"/>
    <col min="772" max="772" width="52.7265625" style="137" customWidth="1"/>
    <col min="773" max="773" width="20.26953125" style="137" customWidth="1"/>
    <col min="774" max="1026" width="8.7265625" style="137"/>
    <col min="1027" max="1027" width="8.54296875" style="137" customWidth="1"/>
    <col min="1028" max="1028" width="52.7265625" style="137" customWidth="1"/>
    <col min="1029" max="1029" width="20.26953125" style="137" customWidth="1"/>
    <col min="1030" max="1282" width="8.7265625" style="137"/>
    <col min="1283" max="1283" width="8.54296875" style="137" customWidth="1"/>
    <col min="1284" max="1284" width="52.7265625" style="137" customWidth="1"/>
    <col min="1285" max="1285" width="20.26953125" style="137" customWidth="1"/>
    <col min="1286" max="1538" width="8.7265625" style="137"/>
    <col min="1539" max="1539" width="8.54296875" style="137" customWidth="1"/>
    <col min="1540" max="1540" width="52.7265625" style="137" customWidth="1"/>
    <col min="1541" max="1541" width="20.26953125" style="137" customWidth="1"/>
    <col min="1542" max="1794" width="8.7265625" style="137"/>
    <col min="1795" max="1795" width="8.54296875" style="137" customWidth="1"/>
    <col min="1796" max="1796" width="52.7265625" style="137" customWidth="1"/>
    <col min="1797" max="1797" width="20.26953125" style="137" customWidth="1"/>
    <col min="1798" max="2050" width="8.7265625" style="137"/>
    <col min="2051" max="2051" width="8.54296875" style="137" customWidth="1"/>
    <col min="2052" max="2052" width="52.7265625" style="137" customWidth="1"/>
    <col min="2053" max="2053" width="20.26953125" style="137" customWidth="1"/>
    <col min="2054" max="2306" width="8.7265625" style="137"/>
    <col min="2307" max="2307" width="8.54296875" style="137" customWidth="1"/>
    <col min="2308" max="2308" width="52.7265625" style="137" customWidth="1"/>
    <col min="2309" max="2309" width="20.26953125" style="137" customWidth="1"/>
    <col min="2310" max="2562" width="8.7265625" style="137"/>
    <col min="2563" max="2563" width="8.54296875" style="137" customWidth="1"/>
    <col min="2564" max="2564" width="52.7265625" style="137" customWidth="1"/>
    <col min="2565" max="2565" width="20.26953125" style="137" customWidth="1"/>
    <col min="2566" max="2818" width="8.7265625" style="137"/>
    <col min="2819" max="2819" width="8.54296875" style="137" customWidth="1"/>
    <col min="2820" max="2820" width="52.7265625" style="137" customWidth="1"/>
    <col min="2821" max="2821" width="20.26953125" style="137" customWidth="1"/>
    <col min="2822" max="3074" width="8.7265625" style="137"/>
    <col min="3075" max="3075" width="8.54296875" style="137" customWidth="1"/>
    <col min="3076" max="3076" width="52.7265625" style="137" customWidth="1"/>
    <col min="3077" max="3077" width="20.26953125" style="137" customWidth="1"/>
    <col min="3078" max="3330" width="8.7265625" style="137"/>
    <col min="3331" max="3331" width="8.54296875" style="137" customWidth="1"/>
    <col min="3332" max="3332" width="52.7265625" style="137" customWidth="1"/>
    <col min="3333" max="3333" width="20.26953125" style="137" customWidth="1"/>
    <col min="3334" max="3586" width="8.7265625" style="137"/>
    <col min="3587" max="3587" width="8.54296875" style="137" customWidth="1"/>
    <col min="3588" max="3588" width="52.7265625" style="137" customWidth="1"/>
    <col min="3589" max="3589" width="20.26953125" style="137" customWidth="1"/>
    <col min="3590" max="3842" width="8.7265625" style="137"/>
    <col min="3843" max="3843" width="8.54296875" style="137" customWidth="1"/>
    <col min="3844" max="3844" width="52.7265625" style="137" customWidth="1"/>
    <col min="3845" max="3845" width="20.26953125" style="137" customWidth="1"/>
    <col min="3846" max="4098" width="8.7265625" style="137"/>
    <col min="4099" max="4099" width="8.54296875" style="137" customWidth="1"/>
    <col min="4100" max="4100" width="52.7265625" style="137" customWidth="1"/>
    <col min="4101" max="4101" width="20.26953125" style="137" customWidth="1"/>
    <col min="4102" max="4354" width="8.7265625" style="137"/>
    <col min="4355" max="4355" width="8.54296875" style="137" customWidth="1"/>
    <col min="4356" max="4356" width="52.7265625" style="137" customWidth="1"/>
    <col min="4357" max="4357" width="20.26953125" style="137" customWidth="1"/>
    <col min="4358" max="4610" width="8.7265625" style="137"/>
    <col min="4611" max="4611" width="8.54296875" style="137" customWidth="1"/>
    <col min="4612" max="4612" width="52.7265625" style="137" customWidth="1"/>
    <col min="4613" max="4613" width="20.26953125" style="137" customWidth="1"/>
    <col min="4614" max="4866" width="8.7265625" style="137"/>
    <col min="4867" max="4867" width="8.54296875" style="137" customWidth="1"/>
    <col min="4868" max="4868" width="52.7265625" style="137" customWidth="1"/>
    <col min="4869" max="4869" width="20.26953125" style="137" customWidth="1"/>
    <col min="4870" max="5122" width="8.7265625" style="137"/>
    <col min="5123" max="5123" width="8.54296875" style="137" customWidth="1"/>
    <col min="5124" max="5124" width="52.7265625" style="137" customWidth="1"/>
    <col min="5125" max="5125" width="20.26953125" style="137" customWidth="1"/>
    <col min="5126" max="5378" width="8.7265625" style="137"/>
    <col min="5379" max="5379" width="8.54296875" style="137" customWidth="1"/>
    <col min="5380" max="5380" width="52.7265625" style="137" customWidth="1"/>
    <col min="5381" max="5381" width="20.26953125" style="137" customWidth="1"/>
    <col min="5382" max="5634" width="8.7265625" style="137"/>
    <col min="5635" max="5635" width="8.54296875" style="137" customWidth="1"/>
    <col min="5636" max="5636" width="52.7265625" style="137" customWidth="1"/>
    <col min="5637" max="5637" width="20.26953125" style="137" customWidth="1"/>
    <col min="5638" max="5890" width="8.7265625" style="137"/>
    <col min="5891" max="5891" width="8.54296875" style="137" customWidth="1"/>
    <col min="5892" max="5892" width="52.7265625" style="137" customWidth="1"/>
    <col min="5893" max="5893" width="20.26953125" style="137" customWidth="1"/>
    <col min="5894" max="6146" width="8.7265625" style="137"/>
    <col min="6147" max="6147" width="8.54296875" style="137" customWidth="1"/>
    <col min="6148" max="6148" width="52.7265625" style="137" customWidth="1"/>
    <col min="6149" max="6149" width="20.26953125" style="137" customWidth="1"/>
    <col min="6150" max="6402" width="8.7265625" style="137"/>
    <col min="6403" max="6403" width="8.54296875" style="137" customWidth="1"/>
    <col min="6404" max="6404" width="52.7265625" style="137" customWidth="1"/>
    <col min="6405" max="6405" width="20.26953125" style="137" customWidth="1"/>
    <col min="6406" max="6658" width="8.7265625" style="137"/>
    <col min="6659" max="6659" width="8.54296875" style="137" customWidth="1"/>
    <col min="6660" max="6660" width="52.7265625" style="137" customWidth="1"/>
    <col min="6661" max="6661" width="20.26953125" style="137" customWidth="1"/>
    <col min="6662" max="6914" width="8.7265625" style="137"/>
    <col min="6915" max="6915" width="8.54296875" style="137" customWidth="1"/>
    <col min="6916" max="6916" width="52.7265625" style="137" customWidth="1"/>
    <col min="6917" max="6917" width="20.26953125" style="137" customWidth="1"/>
    <col min="6918" max="7170" width="8.7265625" style="137"/>
    <col min="7171" max="7171" width="8.54296875" style="137" customWidth="1"/>
    <col min="7172" max="7172" width="52.7265625" style="137" customWidth="1"/>
    <col min="7173" max="7173" width="20.26953125" style="137" customWidth="1"/>
    <col min="7174" max="7426" width="8.7265625" style="137"/>
    <col min="7427" max="7427" width="8.54296875" style="137" customWidth="1"/>
    <col min="7428" max="7428" width="52.7265625" style="137" customWidth="1"/>
    <col min="7429" max="7429" width="20.26953125" style="137" customWidth="1"/>
    <col min="7430" max="7682" width="8.7265625" style="137"/>
    <col min="7683" max="7683" width="8.54296875" style="137" customWidth="1"/>
    <col min="7684" max="7684" width="52.7265625" style="137" customWidth="1"/>
    <col min="7685" max="7685" width="20.26953125" style="137" customWidth="1"/>
    <col min="7686" max="7938" width="8.7265625" style="137"/>
    <col min="7939" max="7939" width="8.54296875" style="137" customWidth="1"/>
    <col min="7940" max="7940" width="52.7265625" style="137" customWidth="1"/>
    <col min="7941" max="7941" width="20.26953125" style="137" customWidth="1"/>
    <col min="7942" max="8194" width="8.7265625" style="137"/>
    <col min="8195" max="8195" width="8.54296875" style="137" customWidth="1"/>
    <col min="8196" max="8196" width="52.7265625" style="137" customWidth="1"/>
    <col min="8197" max="8197" width="20.26953125" style="137" customWidth="1"/>
    <col min="8198" max="8450" width="8.7265625" style="137"/>
    <col min="8451" max="8451" width="8.54296875" style="137" customWidth="1"/>
    <col min="8452" max="8452" width="52.7265625" style="137" customWidth="1"/>
    <col min="8453" max="8453" width="20.26953125" style="137" customWidth="1"/>
    <col min="8454" max="8706" width="8.7265625" style="137"/>
    <col min="8707" max="8707" width="8.54296875" style="137" customWidth="1"/>
    <col min="8708" max="8708" width="52.7265625" style="137" customWidth="1"/>
    <col min="8709" max="8709" width="20.26953125" style="137" customWidth="1"/>
    <col min="8710" max="8962" width="8.7265625" style="137"/>
    <col min="8963" max="8963" width="8.54296875" style="137" customWidth="1"/>
    <col min="8964" max="8964" width="52.7265625" style="137" customWidth="1"/>
    <col min="8965" max="8965" width="20.26953125" style="137" customWidth="1"/>
    <col min="8966" max="9218" width="8.7265625" style="137"/>
    <col min="9219" max="9219" width="8.54296875" style="137" customWidth="1"/>
    <col min="9220" max="9220" width="52.7265625" style="137" customWidth="1"/>
    <col min="9221" max="9221" width="20.26953125" style="137" customWidth="1"/>
    <col min="9222" max="9474" width="8.7265625" style="137"/>
    <col min="9475" max="9475" width="8.54296875" style="137" customWidth="1"/>
    <col min="9476" max="9476" width="52.7265625" style="137" customWidth="1"/>
    <col min="9477" max="9477" width="20.26953125" style="137" customWidth="1"/>
    <col min="9478" max="9730" width="8.7265625" style="137"/>
    <col min="9731" max="9731" width="8.54296875" style="137" customWidth="1"/>
    <col min="9732" max="9732" width="52.7265625" style="137" customWidth="1"/>
    <col min="9733" max="9733" width="20.26953125" style="137" customWidth="1"/>
    <col min="9734" max="9986" width="8.7265625" style="137"/>
    <col min="9987" max="9987" width="8.54296875" style="137" customWidth="1"/>
    <col min="9988" max="9988" width="52.7265625" style="137" customWidth="1"/>
    <col min="9989" max="9989" width="20.26953125" style="137" customWidth="1"/>
    <col min="9990" max="10242" width="8.7265625" style="137"/>
    <col min="10243" max="10243" width="8.54296875" style="137" customWidth="1"/>
    <col min="10244" max="10244" width="52.7265625" style="137" customWidth="1"/>
    <col min="10245" max="10245" width="20.26953125" style="137" customWidth="1"/>
    <col min="10246" max="10498" width="8.7265625" style="137"/>
    <col min="10499" max="10499" width="8.54296875" style="137" customWidth="1"/>
    <col min="10500" max="10500" width="52.7265625" style="137" customWidth="1"/>
    <col min="10501" max="10501" width="20.26953125" style="137" customWidth="1"/>
    <col min="10502" max="10754" width="8.7265625" style="137"/>
    <col min="10755" max="10755" width="8.54296875" style="137" customWidth="1"/>
    <col min="10756" max="10756" width="52.7265625" style="137" customWidth="1"/>
    <col min="10757" max="10757" width="20.26953125" style="137" customWidth="1"/>
    <col min="10758" max="11010" width="8.7265625" style="137"/>
    <col min="11011" max="11011" width="8.54296875" style="137" customWidth="1"/>
    <col min="11012" max="11012" width="52.7265625" style="137" customWidth="1"/>
    <col min="11013" max="11013" width="20.26953125" style="137" customWidth="1"/>
    <col min="11014" max="11266" width="8.7265625" style="137"/>
    <col min="11267" max="11267" width="8.54296875" style="137" customWidth="1"/>
    <col min="11268" max="11268" width="52.7265625" style="137" customWidth="1"/>
    <col min="11269" max="11269" width="20.26953125" style="137" customWidth="1"/>
    <col min="11270" max="11522" width="8.7265625" style="137"/>
    <col min="11523" max="11523" width="8.54296875" style="137" customWidth="1"/>
    <col min="11524" max="11524" width="52.7265625" style="137" customWidth="1"/>
    <col min="11525" max="11525" width="20.26953125" style="137" customWidth="1"/>
    <col min="11526" max="11778" width="8.7265625" style="137"/>
    <col min="11779" max="11779" width="8.54296875" style="137" customWidth="1"/>
    <col min="11780" max="11780" width="52.7265625" style="137" customWidth="1"/>
    <col min="11781" max="11781" width="20.26953125" style="137" customWidth="1"/>
    <col min="11782" max="12034" width="8.7265625" style="137"/>
    <col min="12035" max="12035" width="8.54296875" style="137" customWidth="1"/>
    <col min="12036" max="12036" width="52.7265625" style="137" customWidth="1"/>
    <col min="12037" max="12037" width="20.26953125" style="137" customWidth="1"/>
    <col min="12038" max="12290" width="8.7265625" style="137"/>
    <col min="12291" max="12291" width="8.54296875" style="137" customWidth="1"/>
    <col min="12292" max="12292" width="52.7265625" style="137" customWidth="1"/>
    <col min="12293" max="12293" width="20.26953125" style="137" customWidth="1"/>
    <col min="12294" max="12546" width="8.7265625" style="137"/>
    <col min="12547" max="12547" width="8.54296875" style="137" customWidth="1"/>
    <col min="12548" max="12548" width="52.7265625" style="137" customWidth="1"/>
    <col min="12549" max="12549" width="20.26953125" style="137" customWidth="1"/>
    <col min="12550" max="12802" width="8.7265625" style="137"/>
    <col min="12803" max="12803" width="8.54296875" style="137" customWidth="1"/>
    <col min="12804" max="12804" width="52.7265625" style="137" customWidth="1"/>
    <col min="12805" max="12805" width="20.26953125" style="137" customWidth="1"/>
    <col min="12806" max="13058" width="8.7265625" style="137"/>
    <col min="13059" max="13059" width="8.54296875" style="137" customWidth="1"/>
    <col min="13060" max="13060" width="52.7265625" style="137" customWidth="1"/>
    <col min="13061" max="13061" width="20.26953125" style="137" customWidth="1"/>
    <col min="13062" max="13314" width="8.7265625" style="137"/>
    <col min="13315" max="13315" width="8.54296875" style="137" customWidth="1"/>
    <col min="13316" max="13316" width="52.7265625" style="137" customWidth="1"/>
    <col min="13317" max="13317" width="20.26953125" style="137" customWidth="1"/>
    <col min="13318" max="13570" width="8.7265625" style="137"/>
    <col min="13571" max="13571" width="8.54296875" style="137" customWidth="1"/>
    <col min="13572" max="13572" width="52.7265625" style="137" customWidth="1"/>
    <col min="13573" max="13573" width="20.26953125" style="137" customWidth="1"/>
    <col min="13574" max="13826" width="8.7265625" style="137"/>
    <col min="13827" max="13827" width="8.54296875" style="137" customWidth="1"/>
    <col min="13828" max="13828" width="52.7265625" style="137" customWidth="1"/>
    <col min="13829" max="13829" width="20.26953125" style="137" customWidth="1"/>
    <col min="13830" max="14082" width="8.7265625" style="137"/>
    <col min="14083" max="14083" width="8.54296875" style="137" customWidth="1"/>
    <col min="14084" max="14084" width="52.7265625" style="137" customWidth="1"/>
    <col min="14085" max="14085" width="20.26953125" style="137" customWidth="1"/>
    <col min="14086" max="14338" width="8.7265625" style="137"/>
    <col min="14339" max="14339" width="8.54296875" style="137" customWidth="1"/>
    <col min="14340" max="14340" width="52.7265625" style="137" customWidth="1"/>
    <col min="14341" max="14341" width="20.26953125" style="137" customWidth="1"/>
    <col min="14342" max="14594" width="8.7265625" style="137"/>
    <col min="14595" max="14595" width="8.54296875" style="137" customWidth="1"/>
    <col min="14596" max="14596" width="52.7265625" style="137" customWidth="1"/>
    <col min="14597" max="14597" width="20.26953125" style="137" customWidth="1"/>
    <col min="14598" max="14850" width="8.7265625" style="137"/>
    <col min="14851" max="14851" width="8.54296875" style="137" customWidth="1"/>
    <col min="14852" max="14852" width="52.7265625" style="137" customWidth="1"/>
    <col min="14853" max="14853" width="20.26953125" style="137" customWidth="1"/>
    <col min="14854" max="15106" width="8.7265625" style="137"/>
    <col min="15107" max="15107" width="8.54296875" style="137" customWidth="1"/>
    <col min="15108" max="15108" width="52.7265625" style="137" customWidth="1"/>
    <col min="15109" max="15109" width="20.26953125" style="137" customWidth="1"/>
    <col min="15110" max="15362" width="8.7265625" style="137"/>
    <col min="15363" max="15363" width="8.54296875" style="137" customWidth="1"/>
    <col min="15364" max="15364" width="52.7265625" style="137" customWidth="1"/>
    <col min="15365" max="15365" width="20.26953125" style="137" customWidth="1"/>
    <col min="15366" max="15618" width="8.7265625" style="137"/>
    <col min="15619" max="15619" width="8.54296875" style="137" customWidth="1"/>
    <col min="15620" max="15620" width="52.7265625" style="137" customWidth="1"/>
    <col min="15621" max="15621" width="20.26953125" style="137" customWidth="1"/>
    <col min="15622" max="15874" width="8.7265625" style="137"/>
    <col min="15875" max="15875" width="8.54296875" style="137" customWidth="1"/>
    <col min="15876" max="15876" width="52.7265625" style="137" customWidth="1"/>
    <col min="15877" max="15877" width="20.26953125" style="137" customWidth="1"/>
    <col min="15878" max="16130" width="8.7265625" style="137"/>
    <col min="16131" max="16131" width="8.54296875" style="137" customWidth="1"/>
    <col min="16132" max="16132" width="52.7265625" style="137" customWidth="1"/>
    <col min="16133" max="16133" width="20.26953125" style="137" customWidth="1"/>
    <col min="16134" max="16384" width="8.7265625" style="137"/>
  </cols>
  <sheetData>
    <row r="1" spans="2:8" ht="10.5" customHeight="1" x14ac:dyDescent="0.35"/>
    <row r="2" spans="2:8" ht="65" customHeight="1" thickBot="1" x14ac:dyDescent="0.4">
      <c r="D2" s="415" t="str">
        <f>'Cover Sheet'!C3</f>
        <v>LM - CONTAINER REPLACEMENT PHASE 1 - ZANDSPRUIT RS</v>
      </c>
      <c r="E2" s="415"/>
    </row>
    <row r="3" spans="2:8" s="138" customFormat="1" ht="14.25" customHeight="1" x14ac:dyDescent="0.35">
      <c r="B3" s="148"/>
      <c r="C3" s="416" t="s">
        <v>70</v>
      </c>
      <c r="D3" s="419" t="s">
        <v>0</v>
      </c>
      <c r="E3" s="422" t="s">
        <v>72</v>
      </c>
      <c r="F3" s="148"/>
    </row>
    <row r="4" spans="2:8" s="138" customFormat="1" ht="12.75" customHeight="1" x14ac:dyDescent="0.35">
      <c r="B4" s="148"/>
      <c r="C4" s="417"/>
      <c r="D4" s="420"/>
      <c r="E4" s="423"/>
      <c r="F4" s="148"/>
    </row>
    <row r="5" spans="2:8" s="138" customFormat="1" ht="13.5" customHeight="1" thickBot="1" x14ac:dyDescent="0.4">
      <c r="B5" s="148"/>
      <c r="C5" s="418"/>
      <c r="D5" s="421"/>
      <c r="E5" s="424"/>
      <c r="F5" s="148"/>
    </row>
    <row r="6" spans="2:8" s="139" customFormat="1" ht="15.5" x14ac:dyDescent="0.35">
      <c r="B6" s="149"/>
      <c r="C6" s="150"/>
      <c r="D6" s="151"/>
      <c r="E6" s="152"/>
      <c r="F6" s="149"/>
    </row>
    <row r="7" spans="2:8" s="139" customFormat="1" ht="15.5" x14ac:dyDescent="0.35">
      <c r="B7" s="149"/>
      <c r="C7" s="153"/>
      <c r="D7" s="154"/>
      <c r="E7" s="155"/>
      <c r="F7" s="149"/>
      <c r="G7" s="140"/>
    </row>
    <row r="8" spans="2:8" s="139" customFormat="1" ht="15.5" x14ac:dyDescent="0.35">
      <c r="B8" s="149"/>
      <c r="C8" s="153">
        <v>1</v>
      </c>
      <c r="D8" s="156" t="s">
        <v>68</v>
      </c>
      <c r="E8" s="157">
        <f>'Bill 1 - P&amp;G''s'!I58</f>
        <v>0</v>
      </c>
      <c r="F8" s="149"/>
      <c r="G8" s="141"/>
    </row>
    <row r="9" spans="2:8" s="139" customFormat="1" ht="15.5" x14ac:dyDescent="0.35">
      <c r="B9" s="149"/>
      <c r="C9" s="158"/>
      <c r="D9" s="159"/>
      <c r="E9" s="157"/>
      <c r="F9" s="149"/>
      <c r="G9" s="140"/>
    </row>
    <row r="10" spans="2:8" s="139" customFormat="1" ht="15.5" x14ac:dyDescent="0.35">
      <c r="B10" s="149"/>
      <c r="C10" s="153">
        <f>C8+1</f>
        <v>2</v>
      </c>
      <c r="D10" s="159" t="s">
        <v>117</v>
      </c>
      <c r="E10" s="157">
        <f>'Bill 2 - Civil Works'!I109</f>
        <v>0</v>
      </c>
      <c r="F10" s="149"/>
      <c r="G10" s="140"/>
    </row>
    <row r="11" spans="2:8" s="139" customFormat="1" ht="15.5" x14ac:dyDescent="0.35">
      <c r="B11" s="149"/>
      <c r="C11" s="153"/>
      <c r="D11" s="159"/>
      <c r="E11" s="157"/>
      <c r="F11" s="149"/>
      <c r="G11" s="140"/>
    </row>
    <row r="12" spans="2:8" s="139" customFormat="1" ht="15.5" x14ac:dyDescent="0.35">
      <c r="B12" s="149"/>
      <c r="C12" s="153">
        <v>3</v>
      </c>
      <c r="D12" s="159" t="s">
        <v>106</v>
      </c>
      <c r="E12" s="157">
        <f>'Bill 3 - Equipment Container '!I110</f>
        <v>0</v>
      </c>
      <c r="F12" s="149"/>
      <c r="G12" s="140"/>
    </row>
    <row r="13" spans="2:8" s="139" customFormat="1" ht="16" thickBot="1" x14ac:dyDescent="0.4">
      <c r="B13" s="149"/>
      <c r="C13" s="158"/>
      <c r="D13" s="160"/>
      <c r="E13" s="157"/>
      <c r="F13" s="149"/>
      <c r="G13" s="140"/>
    </row>
    <row r="14" spans="2:8" s="138" customFormat="1" ht="24.65" customHeight="1" x14ac:dyDescent="0.35">
      <c r="B14" s="148"/>
      <c r="C14" s="161"/>
      <c r="D14" s="162" t="s">
        <v>73</v>
      </c>
      <c r="E14" s="163">
        <f>E8+E10+E12</f>
        <v>0</v>
      </c>
      <c r="F14" s="148"/>
      <c r="H14" s="142"/>
    </row>
    <row r="15" spans="2:8" s="138" customFormat="1" ht="24.65" customHeight="1" thickBot="1" x14ac:dyDescent="0.4">
      <c r="B15" s="148"/>
      <c r="C15" s="164"/>
      <c r="D15" s="165" t="s">
        <v>69</v>
      </c>
      <c r="E15" s="166">
        <f>E14*15%</f>
        <v>0</v>
      </c>
      <c r="F15" s="148"/>
      <c r="H15" s="142"/>
    </row>
    <row r="16" spans="2:8" s="138" customFormat="1" ht="24.65" customHeight="1" thickTop="1" thickBot="1" x14ac:dyDescent="0.4">
      <c r="B16" s="148"/>
      <c r="C16" s="167"/>
      <c r="D16" s="168" t="s">
        <v>74</v>
      </c>
      <c r="E16" s="169">
        <f>E14+E15</f>
        <v>0</v>
      </c>
      <c r="F16" s="148"/>
      <c r="G16" s="143"/>
    </row>
    <row r="18" spans="5:7" ht="18.75" customHeight="1" x14ac:dyDescent="0.35">
      <c r="G18" s="144"/>
    </row>
    <row r="19" spans="5:7" ht="18.75" customHeight="1" x14ac:dyDescent="0.35">
      <c r="E19" s="170"/>
      <c r="G19" s="144"/>
    </row>
    <row r="20" spans="5:7" ht="18.75" customHeight="1" x14ac:dyDescent="0.35">
      <c r="E20" s="171"/>
    </row>
  </sheetData>
  <sheetProtection algorithmName="SHA-512" hashValue="N/YYxsixMCH2Fi84Yrpq++FGDOfweGQlhGBqrGXJRdjcHO7Mf+j4ADX5S8rpDTRm7AtOUuP1FtDL+Qv36xsSFQ==" saltValue="rYpzzQFObpVmyRC6m5uqcg==" spinCount="100000" sheet="1" objects="1" scenarios="1"/>
  <mergeCells count="4">
    <mergeCell ref="D2:E2"/>
    <mergeCell ref="C3:C5"/>
    <mergeCell ref="D3:D5"/>
    <mergeCell ref="E3:E5"/>
  </mergeCells>
  <pageMargins left="0.70866141732283472" right="0.70866141732283472" top="0.74803149606299213" bottom="0.74803149606299213" header="0.31496062992125984" footer="0.31496062992125984"/>
  <pageSetup paperSize="9" scale="80" orientation="portrait" r:id="rId1"/>
  <drawing r:id="rId2"/>
</worksheet>
</file>

<file path=docMetadata/LabelInfo.xml><?xml version="1.0" encoding="utf-8"?>
<clbl:labelList xmlns:clbl="http://schemas.microsoft.com/office/2020/mipLabelMetadata">
  <clbl:label id="{4912654b-eede-4588-89dd-3a9279a25fec}" enabled="0"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Preambles</vt:lpstr>
      <vt:lpstr>Bill 1 - P&amp;G's</vt:lpstr>
      <vt:lpstr>Bill 2 - Civil Works</vt:lpstr>
      <vt:lpstr>Bill 3 - Equipment Container </vt:lpstr>
      <vt:lpstr>Summary</vt:lpstr>
      <vt:lpstr>'Bill 1 - P&amp;G''s'!Print_Area</vt:lpstr>
      <vt:lpstr>'Bill 2 - Civil Works'!Print_Area</vt:lpstr>
      <vt:lpstr>'Bill 3 - Equipment Container '!Print_Area</vt:lpstr>
      <vt:lpstr>'Cover Sheet'!Print_Area</vt:lpstr>
      <vt:lpstr>Preambles!Print_Area</vt:lpstr>
      <vt:lpstr>Summary!Print_Area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Puseletso Sedibana</dc:creator>
  <cp:lastModifiedBy>Lesiba Kgadima</cp:lastModifiedBy>
  <cp:lastPrinted>2015-05-26T12:56:42Z</cp:lastPrinted>
  <dcterms:created xsi:type="dcterms:W3CDTF">2014-09-29T09:45:29Z</dcterms:created>
  <dcterms:modified xsi:type="dcterms:W3CDTF">2025-11-05T16:03:34Z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12654b-eede-4588-89dd-3a9279a25fec_Enabled">
    <vt:lpwstr>False</vt:lpwstr>
  </property>
  <property fmtid="{D5CDD505-2E9C-101B-9397-08002B2CF9AE}" pid="3" name="MSIP_Label_4912654b-eede-4588-89dd-3a9279a25fec_SiteId">
    <vt:lpwstr>93aedbdc-cc67-4652-aa12-d250a876ae79</vt:lpwstr>
  </property>
  <property fmtid="{D5CDD505-2E9C-101B-9397-08002B2CF9AE}" pid="4" name="MSIP_Label_4912654b-eede-4588-89dd-3a9279a25fec_SetBy">
    <vt:lpwstr>BuntinMS@eskom.co.za</vt:lpwstr>
  </property>
  <property fmtid="{D5CDD505-2E9C-101B-9397-08002B2CF9AE}" pid="5" name="MSIP_Label_4912654b-eede-4588-89dd-3a9279a25fec_SetDate">
    <vt:lpwstr>2018-07-24T08:17:31.3088077+02:00</vt:lpwstr>
  </property>
  <property fmtid="{D5CDD505-2E9C-101B-9397-08002B2CF9AE}" pid="6" name="MSIP_Label_4912654b-eede-4588-89dd-3a9279a25fec_Name">
    <vt:lpwstr>Confidential</vt:lpwstr>
  </property>
  <property fmtid="{D5CDD505-2E9C-101B-9397-08002B2CF9AE}" pid="7" name="MSIP_Label_4912654b-eede-4588-89dd-3a9279a25fec_Application">
    <vt:lpwstr>Microsoft Azure Information Protection</vt:lpwstr>
  </property>
  <property fmtid="{D5CDD505-2E9C-101B-9397-08002B2CF9AE}" pid="8" name="MSIP_Label_4912654b-eede-4588-89dd-3a9279a25fec_Extended_MSFT_Method">
    <vt:lpwstr>Manual</vt:lpwstr>
  </property>
  <property fmtid="{D5CDD505-2E9C-101B-9397-08002B2CF9AE}" pid="9" name="Sensitivity">
    <vt:lpwstr/>
  </property>
</Properties>
</file>